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codeName="EstaPasta_de_trabalho" defaultThemeVersion="124226"/>
  <mc:AlternateContent xmlns:mc="http://schemas.openxmlformats.org/markup-compatibility/2006">
    <mc:Choice Requires="x15">
      <x15ac:absPath xmlns:x15ac="http://schemas.microsoft.com/office/spreadsheetml/2010/11/ac" url="/Users/camilamoscaalmeida/Downloads/"/>
    </mc:Choice>
  </mc:AlternateContent>
  <xr:revisionPtr revIDLastSave="0" documentId="13_ncr:1_{FDFAFFD4-F6AF-3E4E-992D-7529BAB5E5C6}" xr6:coauthVersionLast="47" xr6:coauthVersionMax="47" xr10:uidLastSave="{00000000-0000-0000-0000-000000000000}"/>
  <bookViews>
    <workbookView showSheetTabs="0" xWindow="0" yWindow="0" windowWidth="28800" windowHeight="18000" tabRatio="664" xr2:uid="{00000000-000D-0000-FFFF-FFFF00000000}"/>
  </bookViews>
  <sheets>
    <sheet name="Índice" sheetId="32" r:id="rId1"/>
    <sheet name="DRE" sheetId="33" r:id="rId2"/>
    <sheet name="Balanço" sheetId="34" r:id="rId3"/>
    <sheet name="DRE_Grupo Infracommerce" sheetId="37" r:id="rId4"/>
    <sheet name="Balanço_Grupo Infracommerce" sheetId="38" r:id="rId5"/>
    <sheet name="Dados Operacionais" sheetId="3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_1_123Graph_AAGR" localSheetId="0" hidden="1">[1]GSI_1998!#REF!</definedName>
    <definedName name="__1_123Graph_AAGR" hidden="1">[1]GSI_1998!#REF!</definedName>
    <definedName name="__123Graph_A" localSheetId="0" hidden="1">[2]ce!#REF!</definedName>
    <definedName name="__123Graph_A" hidden="1">[2]ce!#REF!</definedName>
    <definedName name="__123Graph_AAGREGA" localSheetId="0" hidden="1">[3]FAt!#REF!</definedName>
    <definedName name="__123Graph_AAGREGA" hidden="1">[3]FAt!#REF!</definedName>
    <definedName name="__123Graph_ACOT1" hidden="1">[4]Link!$O$44:$BU$44</definedName>
    <definedName name="__123Graph_ACOT2" hidden="1">[4]Link!$C$93:$C$99</definedName>
    <definedName name="__123Graph_AINDMES" hidden="1">[5]TESTE!$AG$74:$AP$74</definedName>
    <definedName name="__123Graph_AMERC" hidden="1">[5]TESTE!$AR$4:$AR$26</definedName>
    <definedName name="__123Graph_ARECEITA" localSheetId="0" hidden="1">[3]FAt!#REF!</definedName>
    <definedName name="__123Graph_ARECEITA" hidden="1">[3]FAt!#REF!</definedName>
    <definedName name="__123Graph_ARESFIN" hidden="1">[5]TESTE!$V$131:$V$151</definedName>
    <definedName name="__123Graph_AUSS" hidden="1">[5]TESTE!$H$132:$H$195</definedName>
    <definedName name="__123Graph_B" localSheetId="0" hidden="1">[2]ce!#REF!</definedName>
    <definedName name="__123Graph_B" hidden="1">[2]ce!#REF!</definedName>
    <definedName name="__123Graph_BINDMES" hidden="1">[5]TESTE!$AG$75:$AP$75</definedName>
    <definedName name="__123Graph_BMERC" hidden="1">[5]TESTE!$AY$4:$AY$26</definedName>
    <definedName name="__123Graph_BRESFIN" hidden="1">[5]TESTE!$W$131:$W$151</definedName>
    <definedName name="__123Graph_C" hidden="1">[5]TESTE!$AG$77:$AP$77</definedName>
    <definedName name="__123Graph_CINDMES" hidden="1">[5]TESTE!$AG$77:$AP$77</definedName>
    <definedName name="__123Graph_CMERC" hidden="1">[5]TESTE!$BG$4:$BG$26</definedName>
    <definedName name="__123Graph_CRESFIN" hidden="1">[5]TESTE!$X$131:$X$152</definedName>
    <definedName name="__123Graph_D" hidden="1">[5]TESTE!$AG$79:$AP$79</definedName>
    <definedName name="__123Graph_DINDMES" hidden="1">[5]TESTE!$AG$79:$AP$79</definedName>
    <definedName name="__123Graph_LBL_A" hidden="1">[4]Link!$C$17:$N$17</definedName>
    <definedName name="__123Graph_LBL_ACOT1" hidden="1">[4]Link!$O$44:$O$44</definedName>
    <definedName name="__123Graph_LBL_ACOT2" hidden="1">[4]Link!$C$93:$C$99</definedName>
    <definedName name="__123Graph_X" localSheetId="0" hidden="1">[2]ce!#REF!</definedName>
    <definedName name="__123Graph_X" hidden="1">[2]ce!#REF!</definedName>
    <definedName name="__123Graph_XCOT1" hidden="1">[4]Link!$O$43:$BU$43</definedName>
    <definedName name="__123Graph_XCOT2" hidden="1">[4]Link!$A$93:$A$99</definedName>
    <definedName name="__123Graph_XINDMES" hidden="1">[5]TESTE!$AG$73:$AP$73</definedName>
    <definedName name="__123Graph_XMERC" hidden="1">[5]TESTE!$AQ$4:$AQ$26</definedName>
    <definedName name="__123Graph_XRESFIN" hidden="1">[5]TESTE!$Q$131:$Q$152</definedName>
    <definedName name="__123Graph_XUSS" hidden="1">[5]TESTE!$B$132:$B$195</definedName>
    <definedName name="__2_123Graph_ARECE" localSheetId="0" hidden="1">[1]GSI_1998!#REF!</definedName>
    <definedName name="__2_123Graph_ARECE" hidden="1">[1]GSI_1998!#REF!</definedName>
    <definedName name="__3_0__123Graph_AAGR" localSheetId="0" hidden="1">[1]GSI_1998!#REF!</definedName>
    <definedName name="__3_0__123Graph_AAGR" hidden="1">[1]GSI_1998!#REF!</definedName>
    <definedName name="__4_0__123Graph_ARECE" localSheetId="0" hidden="1">[1]GSI_1998!#REF!</definedName>
    <definedName name="__4_0__123Graph_ARECE" hidden="1">[1]GSI_1998!#REF!</definedName>
    <definedName name="__6F" localSheetId="0" hidden="1">#REF!</definedName>
    <definedName name="__6F" hidden="1">#REF!</definedName>
    <definedName name="__7_0_0_F" localSheetId="0" hidden="1">#REF!</definedName>
    <definedName name="__7_0_0_F" hidden="1">#REF!</definedName>
    <definedName name="__IntlFixup" hidden="1">TRUE</definedName>
    <definedName name="__J3"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__J3_1"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__qw1" hidden="1">2</definedName>
    <definedName name="__qw2" localSheetId="0" hidden="1">#REF!</definedName>
    <definedName name="__qw2" hidden="1">#REF!</definedName>
    <definedName name="__qw3" hidden="1">1</definedName>
    <definedName name="__qws3" hidden="1">2</definedName>
    <definedName name="_1_0__123Grap" localSheetId="0" hidden="1">[6]PTPL95!#REF!</definedName>
    <definedName name="_1_0__123Grap" hidden="1">[6]PTPL95!#REF!</definedName>
    <definedName name="_1_123Graph_AAGR" localSheetId="0" hidden="1">[7]GSI_1998!#REF!</definedName>
    <definedName name="_1_123Graph_AAGR" hidden="1">[7]GSI_1998!#REF!</definedName>
    <definedName name="_10_0_0_F" localSheetId="0" hidden="1">#REF!</definedName>
    <definedName name="_10_0_0_F" hidden="1">#REF!</definedName>
    <definedName name="_14_0_0_F" localSheetId="0" hidden="1">#REF!</definedName>
    <definedName name="_14_0_0_F" hidden="1">#REF!</definedName>
    <definedName name="_2__123Graph_ACDIUS" hidden="1">[5]TESTE!$E$132:$E$151</definedName>
    <definedName name="_2_0__123Grap" localSheetId="0" hidden="1">[6]PTPL95!#REF!</definedName>
    <definedName name="_2_0__123Grap" hidden="1">[6]PTPL95!#REF!</definedName>
    <definedName name="_2_123Graph_AAGR" localSheetId="0" hidden="1">[7]GSI_1998!#REF!</definedName>
    <definedName name="_2_123Graph_AAGR" hidden="1">[7]GSI_1998!#REF!</definedName>
    <definedName name="_2_123Graph_ARECE" localSheetId="0" hidden="1">[7]GSI_1998!#REF!</definedName>
    <definedName name="_2_123Graph_ARECE" hidden="1">[7]GSI_1998!#REF!</definedName>
    <definedName name="_3__123Graph_BCDIUS" hidden="1">[5]TESTE!$H$132:$H$151</definedName>
    <definedName name="_3_0__123Graph_AAGR" localSheetId="0" hidden="1">[7]GSI_1998!#REF!</definedName>
    <definedName name="_3_0__123Graph_AAGR" hidden="1">[7]GSI_1998!#REF!</definedName>
    <definedName name="_4__123Graph_XCDIUS" hidden="1">[5]TESTE!$C$132:$C$151</definedName>
    <definedName name="_4_0__123Graph_AAGR" localSheetId="0" hidden="1">[8]GSI_1998!#REF!</definedName>
    <definedName name="_4_0__123Graph_AAGR" hidden="1">[8]GSI_1998!#REF!</definedName>
    <definedName name="_4_0__123Graph_ARECE" localSheetId="0" hidden="1">[7]GSI_1998!#REF!</definedName>
    <definedName name="_4_0__123Graph_ARECE" hidden="1">[7]GSI_1998!#REF!</definedName>
    <definedName name="_4_123Graph_ARECE" localSheetId="0" hidden="1">[7]GSI_1998!#REF!</definedName>
    <definedName name="_4_123Graph_ARECE" hidden="1">[7]GSI_1998!#REF!</definedName>
    <definedName name="_5_0__123Graph_ARECE" localSheetId="0" hidden="1">[8]GSI_1998!#REF!</definedName>
    <definedName name="_5_0__123Graph_ARECE" hidden="1">[8]GSI_1998!#REF!</definedName>
    <definedName name="_6_0__123Graph_AAGR" localSheetId="0" hidden="1">[7]GSI_1998!#REF!</definedName>
    <definedName name="_6_0__123Graph_AAGR" hidden="1">[7]GSI_1998!#REF!</definedName>
    <definedName name="_6_0__123Graph_ARECE" localSheetId="0" hidden="1">[8]GSI_1998!#REF!</definedName>
    <definedName name="_6_0__123Graph_ARECE" hidden="1">[8]GSI_1998!#REF!</definedName>
    <definedName name="_7_0_0_F" localSheetId="0" hidden="1">#REF!</definedName>
    <definedName name="_7_0_0_F" hidden="1">#REF!</definedName>
    <definedName name="_8_0__123Graph_ARECE" localSheetId="0" hidden="1">[7]GSI_1998!#REF!</definedName>
    <definedName name="_8_0__123Graph_ARECE" hidden="1">[7]GSI_1998!#REF!</definedName>
    <definedName name="_9_0_0_F" localSheetId="0" hidden="1">#REF!</definedName>
    <definedName name="_9_0_0_F" hidden="1">#REF!</definedName>
    <definedName name="_CBD02" hidden="1">{"PLAN MED.PROVISORIA",#N/A,FALSE,"IRENDA"}</definedName>
    <definedName name="_CBD02_1" hidden="1">{"PLAN MED.PROVISORIA",#N/A,FALSE,"IRENDA"}</definedName>
    <definedName name="_Dist_Bin" localSheetId="0" hidden="1">[9]Est!#REF!</definedName>
    <definedName name="_Dist_Bin" hidden="1">[9]Est!#REF!</definedName>
    <definedName name="_Dist_Values" localSheetId="0" hidden="1">[9]Est!#REF!</definedName>
    <definedName name="_Dist_Values" hidden="1">[9]Est!#REF!</definedName>
    <definedName name="_E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E1_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E21" hidden="1">{"Despesas Diferidas Indedutíveis de 1998",#N/A,FALSE,"Impressão"}</definedName>
    <definedName name="_E21_1" hidden="1">{"Despesas Diferidas Indedutíveis de 1998",#N/A,FALSE,"Impressão"}</definedName>
    <definedName name="_Fill" localSheetId="0" hidden="1">[10]FINANCEIRA!#REF!</definedName>
    <definedName name="_Fill" hidden="1">#REF!</definedName>
    <definedName name="_xlnm._FilterDatabase" localSheetId="0" hidden="1">#REF!</definedName>
    <definedName name="_xlnm._FilterDatabase" hidden="1">#REF!</definedName>
    <definedName name="_K2"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K2_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Key1" localSheetId="0" hidden="1">#REF!</definedName>
    <definedName name="_Key1" hidden="1">#REF!</definedName>
    <definedName name="_Key2" localSheetId="0" hidden="1">#REF!</definedName>
    <definedName name="_Key2" hidden="1">#REF!</definedName>
    <definedName name="_MatInverse_In" localSheetId="0" hidden="1">[9]Est!#REF!</definedName>
    <definedName name="_MatInverse_In" hidden="1">#REF!</definedName>
    <definedName name="_N2" hidden="1">{#N/A,#N/A,FALSE,"1321";#N/A,#N/A,FALSE,"1324";#N/A,#N/A,FALSE,"1333";#N/A,#N/A,FALSE,"1371"}</definedName>
    <definedName name="_N2_1" hidden="1">{#N/A,#N/A,FALSE,"1321";#N/A,#N/A,FALSE,"1324";#N/A,#N/A,FALSE,"1333";#N/A,#N/A,FALSE,"1371"}</definedName>
    <definedName name="_Order1" hidden="1">255</definedName>
    <definedName name="_Order2" hidden="1">255</definedName>
    <definedName name="_PRP2"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_PRP2_1"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_qw1" hidden="1">2</definedName>
    <definedName name="_qw2" localSheetId="0" hidden="1">#REF!</definedName>
    <definedName name="_qw2" hidden="1">#REF!</definedName>
    <definedName name="_qw3" hidden="1">1</definedName>
    <definedName name="_qws3" hidden="1">2</definedName>
    <definedName name="_Sort" localSheetId="0" hidden="1">#REF!</definedName>
    <definedName name="_Sort" hidden="1">#REF!</definedName>
    <definedName name="_T2" hidden="1">{#N/A,#N/A,FALSE,"1321";#N/A,#N/A,FALSE,"1324";#N/A,#N/A,FALSE,"1333";#N/A,#N/A,FALSE,"1371"}</definedName>
    <definedName name="_T2_1" hidden="1">{#N/A,#N/A,FALSE,"1321";#N/A,#N/A,FALSE,"1324";#N/A,#N/A,FALSE,"1333";#N/A,#N/A,FALSE,"1371"}</definedName>
    <definedName name="_Table1_In1" localSheetId="0" hidden="1">[9]Est!#REF!</definedName>
    <definedName name="_Table1_In1" hidden="1">#REF!</definedName>
    <definedName name="_Table1_Out" localSheetId="0" hidden="1">[9]Est!#REF!</definedName>
    <definedName name="_Table1_Out" hidden="1">#REF!</definedName>
    <definedName name="\"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_1"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aa" localSheetId="0" hidden="1">[11]Sheet1!#REF!</definedName>
    <definedName name="aa" hidden="1">#REF!</definedName>
    <definedName name="aaaaa" localSheetId="0" hidden="1">#REF!</definedName>
    <definedName name="aaaaa" hidden="1">#REF!</definedName>
    <definedName name="abc" hidden="1">{#N/A,#N/A,FALSE,"1321";#N/A,#N/A,FALSE,"1324";#N/A,#N/A,FALSE,"1333";#N/A,#N/A,FALSE,"1371"}</definedName>
    <definedName name="abc_1" hidden="1">{#N/A,#N/A,FALSE,"1321";#N/A,#N/A,FALSE,"1324";#N/A,#N/A,FALSE,"1333";#N/A,#N/A,FALSE,"1371"}</definedName>
    <definedName name="Agroarte" hidden="1">{#N/A,#N/A,FALSE,"1321";#N/A,#N/A,FALSE,"1324";#N/A,#N/A,FALSE,"1333";#N/A,#N/A,FALSE,"1371"}</definedName>
    <definedName name="Agroarte_1" hidden="1">{#N/A,#N/A,FALSE,"1321";#N/A,#N/A,FALSE,"1324";#N/A,#N/A,FALSE,"1333";#N/A,#N/A,FALSE,"1371"}</definedName>
    <definedName name="alda" localSheetId="0" hidden="1">[12]Movimentação!#REF!</definedName>
    <definedName name="alda" hidden="1">#REF!</definedName>
    <definedName name="aluguel" hidden="1">{#N/A,#N/A,FALSE,"PACCIL";#N/A,#N/A,FALSE,"PAITACAN";#N/A,#N/A,FALSE,"PARECO";#N/A,#N/A,FALSE,"PA62";#N/A,#N/A,FALSE,"PAFINAL";#N/A,#N/A,FALSE,"PARECONF";#N/A,#N/A,FALSE,"PARECOND"}</definedName>
    <definedName name="aluguel_1" hidden="1">{#N/A,#N/A,FALSE,"PACCIL";#N/A,#N/A,FALSE,"PAITACAN";#N/A,#N/A,FALSE,"PARECO";#N/A,#N/A,FALSE,"PA62";#N/A,#N/A,FALSE,"PAFINAL";#N/A,#N/A,FALSE,"PARECONF";#N/A,#N/A,FALSE,"PARECOND"}</definedName>
    <definedName name="anscount" hidden="1">1</definedName>
    <definedName name="aplicação" hidden="1">{#N/A,#N/A,FALSE,"1321";#N/A,#N/A,FALSE,"1324";#N/A,#N/A,FALSE,"1333";#N/A,#N/A,FALSE,"1371"}</definedName>
    <definedName name="aplicação_1" hidden="1">{#N/A,#N/A,FALSE,"1321";#N/A,#N/A,FALSE,"1324";#N/A,#N/A,FALSE,"1333";#N/A,#N/A,FALSE,"1371"}</definedName>
    <definedName name="Aquisições" hidden="1">{"SLDCOMPENSAR",#N/A,TRUE,"SALDOCOMPENSAR";"RESANO",#N/A,TRUE,"Resumo Ano";"RESMENSAL",#N/A,TRUE,"Resumo Mensal";"ENTRADASJAN04",#N/A,TRUE,"EntradasJan";"DESPFINPISJAN04",#N/A,TRUE,"DESP FIN PIS-JAN04";"CUSTOJAN04",#N/A,TRUE,"DESP-JAN04";"ENTRADASFEV04",#N/A,TRUE,"EntradasFev";"DESPFINPISFEV04",#N/A,TRUE,"DESP FIN PIS-FEV04";"DESPFINCOFFEV04",#N/A,TRUE,"DESP FIN COFINS-FEV04";"CUSTOFEV04",#N/A,TRUE,"DESP-FEV04"}</definedName>
    <definedName name="Aquisições_1" hidden="1">{"SLDCOMPENSAR",#N/A,TRUE,"SALDOCOMPENSAR";"RESANO",#N/A,TRUE,"Resumo Ano";"RESMENSAL",#N/A,TRUE,"Resumo Mensal";"ENTRADASJAN04",#N/A,TRUE,"EntradasJan";"DESPFINPISJAN04",#N/A,TRUE,"DESP FIN PIS-JAN04";"CUSTOJAN04",#N/A,TRUE,"DESP-JAN04";"ENTRADASFEV04",#N/A,TRUE,"EntradasFev";"DESPFINPISFEV04",#N/A,TRUE,"DESP FIN PIS-FEV04";"DESPFINCOFFEV04",#N/A,TRUE,"DESP FIN COFINS-FEV04";"CUSTOFEV04",#N/A,TRUE,"DESP-FEV04"}</definedName>
    <definedName name="_xlnm.Print_Area" localSheetId="0">Índice!$A$1:$L$26</definedName>
    <definedName name="AS2DocOpenMode" hidden="1">"AS2DocumentBrowse"</definedName>
    <definedName name="AS2HasNoAutoHeaderFooter" hidden="1">" "</definedName>
    <definedName name="AS2LinkLS" hidden="1">#REF!</definedName>
    <definedName name="AS2NamedRange" hidden="1">4</definedName>
    <definedName name="AS2ReportLS" hidden="1">1</definedName>
    <definedName name="AS2StaticLS" localSheetId="0" hidden="1">#REF!</definedName>
    <definedName name="AS2StaticLS" hidden="1">#REF!</definedName>
    <definedName name="AS2SyncStepLS" hidden="1">0</definedName>
    <definedName name="AS2TickmarkLS" localSheetId="0" hidden="1">#REF!</definedName>
    <definedName name="AS2TickmarkLS" hidden="1">#REF!</definedName>
    <definedName name="AS2VersionLS" hidden="1">300</definedName>
    <definedName name="asa"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asa_1"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B" localSheetId="0" hidden="1">#REF!</definedName>
    <definedName name="B" hidden="1">#REF!</definedName>
    <definedName name="bb" hidden="1">{#N/A,#N/A,FALSE,"PACCIL";#N/A,#N/A,FALSE,"PAITACAN";#N/A,#N/A,FALSE,"PARECO";#N/A,#N/A,FALSE,"PA62";#N/A,#N/A,FALSE,"PAFINAL";#N/A,#N/A,FALSE,"PARECONF";#N/A,#N/A,FALSE,"PARECOND"}</definedName>
    <definedName name="bb_1" hidden="1">{#N/A,#N/A,FALSE,"PACCIL";#N/A,#N/A,FALSE,"PAITACAN";#N/A,#N/A,FALSE,"PARECO";#N/A,#N/A,FALSE,"PA62";#N/A,#N/A,FALSE,"PAFINAL";#N/A,#N/A,FALSE,"PARECONF";#N/A,#N/A,FALSE,"PARECOND"}</definedName>
    <definedName name="BG_Del" hidden="1">15</definedName>
    <definedName name="BG_Ins" hidden="1">4</definedName>
    <definedName name="BG_Mod" hidden="1">6</definedName>
    <definedName name="BLPH2" localSheetId="0" hidden="1">'[13]Treasury Yields'!#REF!</definedName>
    <definedName name="BLPH2" hidden="1">#REF!</definedName>
    <definedName name="BLPH3" localSheetId="0" hidden="1">[11]Sheet1!#REF!</definedName>
    <definedName name="BLPH3" hidden="1">#REF!</definedName>
    <definedName name="CBWorkbookPriority" hidden="1">-1519931199</definedName>
    <definedName name="cc"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cc_1"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Circularização" localSheetId="0" hidden="1">#REF!</definedName>
    <definedName name="Circularização" hidden="1">#REF!</definedName>
    <definedName name="CONT02092000.4" hidden="1">{#N/A,#N/A,FALSE,"1321";#N/A,#N/A,FALSE,"1324";#N/A,#N/A,FALSE,"1333";#N/A,#N/A,FALSE,"1371"}</definedName>
    <definedName name="CONT02092000.4_1" hidden="1">{#N/A,#N/A,FALSE,"1321";#N/A,#N/A,FALSE,"1324";#N/A,#N/A,FALSE,"1333";#N/A,#N/A,FALSE,"1371"}</definedName>
    <definedName name="ctg" hidden="1">{#N/A,#N/A,FALSE,"Aging Summary";#N/A,#N/A,FALSE,"Ratio Analysis";#N/A,#N/A,FALSE,"Test 120 Day Accts";#N/A,#N/A,FALSE,"Tickmarks"}</definedName>
    <definedName name="ctg_1" hidden="1">{#N/A,#N/A,FALSE,"Aging Summary";#N/A,#N/A,FALSE,"Ratio Analysis";#N/A,#N/A,FALSE,"Test 120 Day Accts";#N/A,#N/A,FALSE,"Tickmarks"}</definedName>
    <definedName name="CXVXCVXCVX" hidden="1">4</definedName>
    <definedName name="ddd" hidden="1">{#N/A,#N/A,FALSE,"PACCIL";#N/A,#N/A,FALSE,"PAITACAN";#N/A,#N/A,FALSE,"PARECO";#N/A,#N/A,FALSE,"PA62";#N/A,#N/A,FALSE,"PAFINAL";#N/A,#N/A,FALSE,"PARECONF";#N/A,#N/A,FALSE,"PARECOND"}</definedName>
    <definedName name="ddd_1" hidden="1">{#N/A,#N/A,FALSE,"PACCIL";#N/A,#N/A,FALSE,"PAITACAN";#N/A,#N/A,FALSE,"PARECO";#N/A,#N/A,FALSE,"PA62";#N/A,#N/A,FALSE,"PAFINAL";#N/A,#N/A,FALSE,"PARECONF";#N/A,#N/A,FALSE,"PARECOND"}</definedName>
    <definedName name="dfdf" hidden="1">{#N/A,#N/A,TRUE,"Title Page";#N/A,#N/A,TRUE,"Accomplishments";#N/A,#N/A,TRUE,"Issues";#N/A,#N/A,TRUE,"Oper Co Summary";#N/A,#N/A,TRUE,"Sector Summary";#N/A,#N/A,TRUE,"QTR QUICK LOOK";#N/A,#N/A,TRUE,"Op Plan Perf";#N/A,#N/A,TRUE,"IWT Summary";#N/A,#N/A,TRUE,"Backlog Adj";#N/A,#N/A,TRUE,"Significant Orders";#N/A,#N/A,TRUE,"Award Fees ";#N/A,#N/A,TRUE,"PRECON-NONCON";#N/A,#N/A,TRUE,"Risks and Opps";#N/A,#N/A,TRUE,"Employment";#N/A,#N/A,TRUE,"95, 96 Mission Success "}</definedName>
    <definedName name="dfdf_1" hidden="1">{#N/A,#N/A,TRUE,"Title Page";#N/A,#N/A,TRUE,"Accomplishments";#N/A,#N/A,TRUE,"Issues";#N/A,#N/A,TRUE,"Oper Co Summary";#N/A,#N/A,TRUE,"Sector Summary";#N/A,#N/A,TRUE,"QTR QUICK LOOK";#N/A,#N/A,TRUE,"Op Plan Perf";#N/A,#N/A,TRUE,"IWT Summary";#N/A,#N/A,TRUE,"Backlog Adj";#N/A,#N/A,TRUE,"Significant Orders";#N/A,#N/A,TRUE,"Award Fees ";#N/A,#N/A,TRUE,"PRECON-NONCON";#N/A,#N/A,TRUE,"Risks and Opps";#N/A,#N/A,TRUE,"Employment";#N/A,#N/A,TRUE,"95, 96 Mission Success "}</definedName>
    <definedName name="dsd" hidden="1">{#N/A,#N/A,FALSE,"Sheet1";#N/A,#N/A,FALSE,"Sheet2"}</definedName>
    <definedName name="dsd_1" hidden="1">{#N/A,#N/A,FALSE,"Sheet1";#N/A,#N/A,FALSE,"Sheet2"}</definedName>
    <definedName name="dsds" localSheetId="0" hidden="1">#REF!</definedName>
    <definedName name="dsds" hidden="1">#REF!</definedName>
    <definedName name="EBITDA_Rec.Liquida_Graf"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EBITDA_Rec.Liquida_Graf_1"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eee" localSheetId="0" hidden="1">[14]análise!#REF!</definedName>
    <definedName name="eee" hidden="1">#REF!</definedName>
    <definedName name="EEEE" localSheetId="0" hidden="1">#REF!</definedName>
    <definedName name="EEEE" hidden="1">#REF!</definedName>
    <definedName name="eeeee" localSheetId="0" hidden="1">[14]análise!#REF!</definedName>
    <definedName name="eeeee" hidden="1">#REF!</definedName>
    <definedName name="F3.1" hidden="1">{"PLAN MED.PROVISORIA",#N/A,FALSE,"IRENDA"}</definedName>
    <definedName name="F3.1_1" hidden="1">{"PLAN MED.PROVISORIA",#N/A,FALSE,"IRENDA"}</definedName>
    <definedName name="FDDD" hidden="1">{"Financ.total",#N/A,FALSE,"BALJAN97"}</definedName>
    <definedName name="FDDD_1" hidden="1">{"Financ.total",#N/A,FALSE,"BALJAN97"}</definedName>
    <definedName name="GR" hidden="1">{"CAPA GERENCIAL",#N/A,TRUE,"capa (2)";"CAPITAL 2001",#N/A,TRUE,"capital (2)";"INDICES2001",#N/A,TRUE,"índices bal (2)";"BAL(B)2001",#N/A,TRUE,"BAL B (2)";"BANAL(B)2001",#N/A,TRUE,"B.analítico B (2)";"RESULTADO 03",#N/A,TRUE,"resultado";"RESULTADO mes a mes(B)2001",#N/A,TRUE,"mês a mês (2)";"MUTAÇÃO(B)2001",#N/A,TRUE,"mutação B (2)";"DOAR(B)2001",#N/A,TRUE,"DOAR B (2)";"ESTOQUE(B)2001",#N/A,TRUE,"estoque";"PERMANENTE(B)2001",#N/A,TRUE,"permanente B (2)";"PERFIL(B)2001",#N/A,TRUE,"PERFIL B (2)";"PROVI2001",#N/A,TRUE,"provisões";"CAPA ANÁLISE",#N/A,TRUE,"capa (2)";"PRODUÇÃO 03",#N/A,TRUE,"produção";"ESTOQUEPA 03",#N/A,TRUE,"estoque pa";"VOLUME 03",#N/A,TRUE,"volume";"MIX 03",#N/A,TRUE,"mix";"ESTOQUE PA(2)2001",#N/A,TRUE,"estoque pa (2)";"ANALISE 03",#N/A,TRUE,"análise";"LBRUTO2001",#N/A,TRUE,"lb2001";"DESPESAS2001",#N/A,TRUE,"Desp2000-01";"FINANCEIRAS 03",#N/A,TRUE,"financeiras";"EBITDA 03",#N/A,TRUE,"ebitda";"FLUXO(B)2001",#N/A,TRUE,"FLUXO B (2)";"DIVIDA2001",#N/A,TRUE,"dívida";"CAPA CONTROLADORA",#N/A,TRUE,"capa (2)";"BAL(A)2001",#N/A,TRUE,"BAL A (2)";"RESULTADO mes a mes(A)2001",#N/A,TRUE,"mês a mês (2)";"MUTAÇÃO(A)2001",#N/A,TRUE,"mutação A (2)";"DOAR(A)2001",#N/A,TRUE,"DOAR A (2)";"FLUXO(A)2001",#N/A,TRUE,"FLUXO A";"ESTOQUE(A)2001",#N/A,TRUE,"estoque";"PERMANENTE(A)2001",#N/A,TRUE,"permanente A (2)";"PERFIL(A)2001",#N/A,TRUE,"PERFIL A (2)";"EQUIVALÊNCIA2001",#N/A,TRUE,"equyt";"CAPA CONTROLADAS",#N/A,TRUE,"capa (2)";"BAL(AMER)2001",#N/A,TRUE,"B.America (2)";"RESULTADO(AMER)2001",#N/A,TRUE,"mês a mês (2)";"BAL(TRAD)2001",#N/A,TRUE,"B.Trading (2)";"RESULTADO(TRAD)2001",#N/A,TRUE,"mês a mês (2)"}</definedName>
    <definedName name="GR_1" hidden="1">{"CAPA GERENCIAL",#N/A,TRUE,"capa (2)";"CAPITAL 2001",#N/A,TRUE,"capital (2)";"INDICES2001",#N/A,TRUE,"índices bal (2)";"BAL(B)2001",#N/A,TRUE,"BAL B (2)";"BANAL(B)2001",#N/A,TRUE,"B.analítico B (2)";"RESULTADO 03",#N/A,TRUE,"resultado";"RESULTADO mes a mes(B)2001",#N/A,TRUE,"mês a mês (2)";"MUTAÇÃO(B)2001",#N/A,TRUE,"mutação B (2)";"DOAR(B)2001",#N/A,TRUE,"DOAR B (2)";"ESTOQUE(B)2001",#N/A,TRUE,"estoque";"PERMANENTE(B)2001",#N/A,TRUE,"permanente B (2)";"PERFIL(B)2001",#N/A,TRUE,"PERFIL B (2)";"PROVI2001",#N/A,TRUE,"provisões";"CAPA ANÁLISE",#N/A,TRUE,"capa (2)";"PRODUÇÃO 03",#N/A,TRUE,"produção";"ESTOQUEPA 03",#N/A,TRUE,"estoque pa";"VOLUME 03",#N/A,TRUE,"volume";"MIX 03",#N/A,TRUE,"mix";"ESTOQUE PA(2)2001",#N/A,TRUE,"estoque pa (2)";"ANALISE 03",#N/A,TRUE,"análise";"LBRUTO2001",#N/A,TRUE,"lb2001";"DESPESAS2001",#N/A,TRUE,"Desp2000-01";"FINANCEIRAS 03",#N/A,TRUE,"financeiras";"EBITDA 03",#N/A,TRUE,"ebitda";"FLUXO(B)2001",#N/A,TRUE,"FLUXO B (2)";"DIVIDA2001",#N/A,TRUE,"dívida";"CAPA CONTROLADORA",#N/A,TRUE,"capa (2)";"BAL(A)2001",#N/A,TRUE,"BAL A (2)";"RESULTADO mes a mes(A)2001",#N/A,TRUE,"mês a mês (2)";"MUTAÇÃO(A)2001",#N/A,TRUE,"mutação A (2)";"DOAR(A)2001",#N/A,TRUE,"DOAR A (2)";"FLUXO(A)2001",#N/A,TRUE,"FLUXO A";"ESTOQUE(A)2001",#N/A,TRUE,"estoque";"PERMANENTE(A)2001",#N/A,TRUE,"permanente A (2)";"PERFIL(A)2001",#N/A,TRUE,"PERFIL A (2)";"EQUIVALÊNCIA2001",#N/A,TRUE,"equyt";"CAPA CONTROLADAS",#N/A,TRUE,"capa (2)";"BAL(AMER)2001",#N/A,TRUE,"B.America (2)";"RESULTADO(AMER)2001",#N/A,TRUE,"mês a mês (2)";"BAL(TRAD)2001",#N/A,TRUE,"B.Trading (2)";"RESULTADO(TRAD)2001",#N/A,TRUE,"mês a mês (2)"}</definedName>
    <definedName name="historico" hidden="1">#REF!</definedName>
    <definedName name="HTML_CodePage" hidden="1">1252</definedName>
    <definedName name="HTML_Control" hidden="1">{"'Welcome'!$A$1:$J$27"}</definedName>
    <definedName name="HTML_Control_1" hidden="1">{"'Welcome'!$A$1:$J$27"}</definedName>
    <definedName name="HTML_Description" hidden="1">""</definedName>
    <definedName name="HTML_Email" hidden="1">""</definedName>
    <definedName name="HTML_Header" hidden="1">"Welcome"</definedName>
    <definedName name="HTML_LastUpdate" hidden="1">"3/20/98"</definedName>
    <definedName name="HTML_LineAfter" hidden="1">TRUE</definedName>
    <definedName name="HTML_LineBefore" hidden="1">TRUE</definedName>
    <definedName name="HTML_Name" hidden="1">"RM Sudario Viajar"</definedName>
    <definedName name="HTML_OBDlg2" hidden="1">TRUE</definedName>
    <definedName name="HTML_OBDlg4" hidden="1">TRUE</definedName>
    <definedName name="HTML_OS" hidden="1">0</definedName>
    <definedName name="HTML_PathFile" hidden="1">"F:\tax\MyHTML.htm"</definedName>
    <definedName name="HTML_Title" hidden="1">"tAXrPT"</definedName>
    <definedName name="ik" hidden="1">#REF!</definedName>
    <definedName name="ikm" localSheetId="0" hidden="1">#REF!</definedName>
    <definedName name="ikm" hidden="1">#REF!</definedName>
    <definedName name="imob"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_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1" hidden="1">{#N/A,#N/A,FALSE,"DRE-2";#N/A,#N/A,FALSE,"DRE";#N/A,#N/A,FALSE,"ANEX-07";#N/A,#N/A,FALSE,"ANEX-08";#N/A,#N/A,FALSE,"ANEX-09";#N/A,#N/A,FALSE,"ANEX-10";#N/A,#N/A,FALSE,"ANEX-11";#N/A,#N/A,FALSE,"ANEX-12";#N/A,#N/A,FALSE,"ANEX-13";#N/A,#N/A,FALSE,"ANEX-14";#N/A,#N/A,FALSE,"BALPTR"}</definedName>
    <definedName name="imob1_1" hidden="1">{#N/A,#N/A,FALSE,"DRE-2";#N/A,#N/A,FALSE,"DRE";#N/A,#N/A,FALSE,"ANEX-07";#N/A,#N/A,FALSE,"ANEX-08";#N/A,#N/A,FALSE,"ANEX-09";#N/A,#N/A,FALSE,"ANEX-10";#N/A,#N/A,FALSE,"ANEX-11";#N/A,#N/A,FALSE,"ANEX-12";#N/A,#N/A,FALSE,"ANEX-13";#N/A,#N/A,FALSE,"ANEX-14";#N/A,#N/A,FALSE,"BALPTR"}</definedName>
    <definedName name="insurance" localSheetId="0" hidden="1">#REF!</definedName>
    <definedName name="insurance" hidden="1">#REF!</definedName>
    <definedName name="invasão" hidden="1">{#N/A,#N/A,FALSE,"PACCIL";#N/A,#N/A,FALSE,"PAITACAN";#N/A,#N/A,FALSE,"PARECO";#N/A,#N/A,FALSE,"PA62";#N/A,#N/A,FALSE,"PAFINAL";#N/A,#N/A,FALSE,"PARECONF";#N/A,#N/A,FALSE,"PARECOND"}</definedName>
    <definedName name="invasão_1" hidden="1">{#N/A,#N/A,FALSE,"PACCIL";#N/A,#N/A,FALSE,"PAITACAN";#N/A,#N/A,FALSE,"PARECO";#N/A,#N/A,FALSE,"PA62";#N/A,#N/A,FALSE,"PAFINAL";#N/A,#N/A,FALSE,"PARECONF";#N/A,#N/A,FALSE,"PARECOND"}</definedName>
    <definedName name="Investimento_Logística" hidden="1">{"E001 Geração de Caixa Geral",#N/A,FALSE,"PCF97-04";"E002 D.L.P. Geral",#N/A,FALSE,"PCF97-04";"E003 D.L.P. Produção Própria",#N/A,FALSE,"PCF97-04";"E004 D.L.P. Produtos de Revenda",#N/A,FALSE,"PCF97-04";"E005 Previsão C.F. P.P.",#N/A,FALSE,"PCF97-04";"E006 Previasão C.F. P.P. II",#N/A,FALSE,"PCF97-04";"E007 Preço Médio Produção Própria",#N/A,FALSE,"PCF97-04";"E008 D.F.C. Produção Própria",#N/A,FALSE,"PCF97-04";"E009 Custo Produção Própria",#N/A,FALSE,"PCF97-04";"E010 D.F.C. Revenda",#N/A,FALSE,"PCF97-04";"E011 Despesa I",#N/A,FALSE,"PCF97-04";"E012 Despesa II",#N/A,FALSE,"PCF97-04";"E013 Folha de Pagamento I",#N/A,FALSE,"PCF97-04";"E014 Folha de Pagamento II",#N/A,FALSE,"PCF97-04"}</definedName>
    <definedName name="Investimento_Logística_1" hidden="1">{"E001 Geração de Caixa Geral",#N/A,FALSE,"PCF97-04";"E002 D.L.P. Geral",#N/A,FALSE,"PCF97-04";"E003 D.L.P. Produção Própria",#N/A,FALSE,"PCF97-04";"E004 D.L.P. Produtos de Revenda",#N/A,FALSE,"PCF97-04";"E005 Previsão C.F. P.P.",#N/A,FALSE,"PCF97-04";"E006 Previasão C.F. P.P. II",#N/A,FALSE,"PCF97-04";"E007 Preço Médio Produção Própria",#N/A,FALSE,"PCF97-04";"E008 D.F.C. Produção Própria",#N/A,FALSE,"PCF97-04";"E009 Custo Produção Própria",#N/A,FALSE,"PCF97-04";"E010 D.F.C. Revenda",#N/A,FALSE,"PCF97-04";"E011 Despesa I",#N/A,FALSE,"PCF97-04";"E012 Despesa II",#N/A,FALSE,"PCF97-04";"E013 Folha de Pagamento I",#N/A,FALSE,"PCF97-04";"E014 Folha de Pagamento II",#N/A,FALSE,"PCF97-04"}</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PARENT" hidden="1">"c2144"</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j" hidden="1">{#N/A,#N/A,FALSE,"1321";#N/A,#N/A,FALSE,"1324";#N/A,#N/A,FALSE,"1333";#N/A,#N/A,FALSE,"1371"}</definedName>
    <definedName name="j_1" hidden="1">{#N/A,#N/A,FALSE,"1321";#N/A,#N/A,FALSE,"1324";#N/A,#N/A,FALSE,"1333";#N/A,#N/A,FALSE,"1371"}</definedName>
    <definedName name="jhhh" hidden="1">{#N/A,#N/A,FALSE,"PACCIL";#N/A,#N/A,FALSE,"PAITACAN";#N/A,#N/A,FALSE,"PARECO";#N/A,#N/A,FALSE,"PA62";#N/A,#N/A,FALSE,"PAFINAL";#N/A,#N/A,FALSE,"PARECONF";#N/A,#N/A,FALSE,"PARECOND"}</definedName>
    <definedName name="jhhh_1" hidden="1">{#N/A,#N/A,FALSE,"PACCIL";#N/A,#N/A,FALSE,"PAITACAN";#N/A,#N/A,FALSE,"PARECO";#N/A,#N/A,FALSE,"PA62";#N/A,#N/A,FALSE,"PAFINAL";#N/A,#N/A,FALSE,"PARECONF";#N/A,#N/A,FALSE,"PARECOND"}</definedName>
    <definedName name="kme" localSheetId="0" hidden="1">#REF!</definedName>
    <definedName name="kme" hidden="1">#REF!</definedName>
    <definedName name="limcount" hidden="1">1</definedName>
    <definedName name="list2" hidden="1">{"'Welcome'!$A$1:$J$27"}</definedName>
    <definedName name="list2_1" hidden="1">{"'Welcome'!$A$1:$J$27"}</definedName>
    <definedName name="ljlj" hidden="1">{"PARTE1",#N/A,FALSE,"Plan1"}</definedName>
    <definedName name="ljlj_1" hidden="1">{"PARTE1",#N/A,FALSE,"Plan1"}</definedName>
    <definedName name="lll" hidden="1">2</definedName>
    <definedName name="lopes" hidden="1">{#N/A,#N/A,FALSE,"PACCIL";#N/A,#N/A,FALSE,"PAITACAN";#N/A,#N/A,FALSE,"PARECO";#N/A,#N/A,FALSE,"PA62";#N/A,#N/A,FALSE,"PAFINAL";#N/A,#N/A,FALSE,"PARECONF";#N/A,#N/A,FALSE,"PARECOND"}</definedName>
    <definedName name="lopes_1" hidden="1">{#N/A,#N/A,FALSE,"PACCIL";#N/A,#N/A,FALSE,"PAITACAN";#N/A,#N/A,FALSE,"PARECO";#N/A,#N/A,FALSE,"PA62";#N/A,#N/A,FALSE,"PAFINAL";#N/A,#N/A,FALSE,"PARECONF";#N/A,#N/A,FALSE,"PARECOND"}</definedName>
    <definedName name="m" localSheetId="0" hidden="1">#REF!</definedName>
    <definedName name="m" hidden="1">#REF!</definedName>
    <definedName name="M1.2" hidden="1">{#N/A,#N/A,FALSE,"1321";#N/A,#N/A,FALSE,"1324";#N/A,#N/A,FALSE,"1333";#N/A,#N/A,FALSE,"1371"}</definedName>
    <definedName name="M1.2_1" hidden="1">{#N/A,#N/A,FALSE,"1321";#N/A,#N/A,FALSE,"1324";#N/A,#N/A,FALSE,"1333";#N/A,#N/A,FALSE,"1371"}</definedName>
    <definedName name="M2.1" hidden="1">{#N/A,#N/A,FALSE,"1321";#N/A,#N/A,FALSE,"1324";#N/A,#N/A,FALSE,"1333";#N/A,#N/A,FALSE,"1371"}</definedName>
    <definedName name="M2.1_1" hidden="1">{#N/A,#N/A,FALSE,"1321";#N/A,#N/A,FALSE,"1324";#N/A,#N/A,FALSE,"1333";#N/A,#N/A,FALSE,"1371"}</definedName>
    <definedName name="maquinas" hidden="1">{#N/A,#N/A,FALSE,"PACCIL";#N/A,#N/A,FALSE,"PAITACAN";#N/A,#N/A,FALSE,"PARECO";#N/A,#N/A,FALSE,"PA62";#N/A,#N/A,FALSE,"PAFINAL";#N/A,#N/A,FALSE,"PARECONF";#N/A,#N/A,FALSE,"PARECOND"}</definedName>
    <definedName name="maquinas_1" hidden="1">{#N/A,#N/A,FALSE,"PACCIL";#N/A,#N/A,FALSE,"PAITACAN";#N/A,#N/A,FALSE,"PARECO";#N/A,#N/A,FALSE,"PA62";#N/A,#N/A,FALSE,"PAFINAL";#N/A,#N/A,FALSE,"PARECONF";#N/A,#N/A,FALSE,"PARECOND"}</definedName>
    <definedName name="mercadorias" hidden="1">{#N/A,#N/A,FALSE,"PACCIL";#N/A,#N/A,FALSE,"PAITACAN";#N/A,#N/A,FALSE,"PARECO";#N/A,#N/A,FALSE,"PA62";#N/A,#N/A,FALSE,"PAFINAL";#N/A,#N/A,FALSE,"PARECONF";#N/A,#N/A,FALSE,"PARECOND"}</definedName>
    <definedName name="mercadorias_1" hidden="1">{#N/A,#N/A,FALSE,"PACCIL";#N/A,#N/A,FALSE,"PAITACAN";#N/A,#N/A,FALSE,"PARECO";#N/A,#N/A,FALSE,"PA62";#N/A,#N/A,FALSE,"PAFINAL";#N/A,#N/A,FALSE,"PARECONF";#N/A,#N/A,FALSE,"PARECOND"}</definedName>
    <definedName name="mjuy" hidden="1">5</definedName>
    <definedName name="MP" hidden="1">{#N/A,#N/A,FALSE,"1321";#N/A,#N/A,FALSE,"1324";#N/A,#N/A,FALSE,"1333";#N/A,#N/A,FALSE,"1371"}</definedName>
    <definedName name="MP_1" hidden="1">{#N/A,#N/A,FALSE,"1321";#N/A,#N/A,FALSE,"1324";#N/A,#N/A,FALSE,"1333";#N/A,#N/A,FALSE,"1371"}</definedName>
    <definedName name="n" hidden="1">{#N/A,#N/A,FALSE,"1321";#N/A,#N/A,FALSE,"1324";#N/A,#N/A,FALSE,"1333";#N/A,#N/A,FALSE,"1371"}</definedName>
    <definedName name="n_1" hidden="1">{#N/A,#N/A,FALSE,"1321";#N/A,#N/A,FALSE,"1324";#N/A,#N/A,FALSE,"1333";#N/A,#N/A,FALSE,"1371"}</definedName>
    <definedName name="NN" hidden="1">{#N/A,#N/A,FALSE,"1321";#N/A,#N/A,FALSE,"1324";#N/A,#N/A,FALSE,"1333";#N/A,#N/A,FALSE,"1371"}</definedName>
    <definedName name="NN_1" hidden="1">{#N/A,#N/A,FALSE,"1321";#N/A,#N/A,FALSE,"1324";#N/A,#N/A,FALSE,"1333";#N/A,#N/A,FALSE,"1371"}</definedName>
    <definedName name="nnn" hidden="1">{#N/A,#N/A,FALSE,"1321";#N/A,#N/A,FALSE,"1324";#N/A,#N/A,FALSE,"1333";#N/A,#N/A,FALSE,"1371"}</definedName>
    <definedName name="nnn_1" hidden="1">{#N/A,#N/A,FALSE,"1321";#N/A,#N/A,FALSE,"1324";#N/A,#N/A,FALSE,"1333";#N/A,#N/A,FALSE,"1371"}</definedName>
    <definedName name="ol" hidden="1">#REF!</definedName>
    <definedName name="ooo" hidden="1">{#N/A,#N/A,FALSE,"1321";#N/A,#N/A,FALSE,"1324";#N/A,#N/A,FALSE,"1333";#N/A,#N/A,FALSE,"1371"}</definedName>
    <definedName name="ooo_1" hidden="1">{#N/A,#N/A,FALSE,"1321";#N/A,#N/A,FALSE,"1324";#N/A,#N/A,FALSE,"1333";#N/A,#N/A,FALSE,"1371"}</definedName>
    <definedName name="outa" hidden="1">{#N/A,#N/A,FALSE,"1321";#N/A,#N/A,FALSE,"1324";#N/A,#N/A,FALSE,"1333";#N/A,#N/A,FALSE,"1371"}</definedName>
    <definedName name="outa_1" hidden="1">{#N/A,#N/A,FALSE,"1321";#N/A,#N/A,FALSE,"1324";#N/A,#N/A,FALSE,"1333";#N/A,#N/A,FALSE,"1371"}</definedName>
    <definedName name="outra" hidden="1">{#N/A,#N/A,FALSE,"1321";#N/A,#N/A,FALSE,"1324";#N/A,#N/A,FALSE,"1333";#N/A,#N/A,FALSE,"1371"}</definedName>
    <definedName name="outra_1" hidden="1">{#N/A,#N/A,FALSE,"1321";#N/A,#N/A,FALSE,"1324";#N/A,#N/A,FALSE,"1333";#N/A,#N/A,FALSE,"1371"}</definedName>
    <definedName name="outra1" hidden="1">{#N/A,#N/A,FALSE,"1321";#N/A,#N/A,FALSE,"1324";#N/A,#N/A,FALSE,"1333";#N/A,#N/A,FALSE,"1371"}</definedName>
    <definedName name="outra1_1" hidden="1">{#N/A,#N/A,FALSE,"1321";#N/A,#N/A,FALSE,"1324";#N/A,#N/A,FALSE,"1333";#N/A,#N/A,FALSE,"1371"}</definedName>
    <definedName name="outros" hidden="1">{#N/A,#N/A,FALSE,"PACCIL";#N/A,#N/A,FALSE,"PAITACAN";#N/A,#N/A,FALSE,"PARECO";#N/A,#N/A,FALSE,"PA62";#N/A,#N/A,FALSE,"PAFINAL";#N/A,#N/A,FALSE,"PARECONF";#N/A,#N/A,FALSE,"PARECOND"}</definedName>
    <definedName name="outros_1" hidden="1">{#N/A,#N/A,FALSE,"PACCIL";#N/A,#N/A,FALSE,"PAITACAN";#N/A,#N/A,FALSE,"PARECO";#N/A,#N/A,FALSE,"PA62";#N/A,#N/A,FALSE,"PAFINAL";#N/A,#N/A,FALSE,"PARECONF";#N/A,#N/A,FALSE,"PARECOND"}</definedName>
    <definedName name="Parte1a." hidden="1">{"PARTE1",#N/A,FALSE,"Plan1"}</definedName>
    <definedName name="Parte1a._1" hidden="1">{"PARTE1",#N/A,FALSE,"Plan1"}</definedName>
    <definedName name="PDC" localSheetId="0" hidden="1">#REF!</definedName>
    <definedName name="PDC" hidden="1">#REF!</definedName>
    <definedName name="pinco" localSheetId="0" hidden="1">[15]ce!#REF!</definedName>
    <definedName name="pinco" hidden="1">#REF!</definedName>
    <definedName name="pippo" localSheetId="0" hidden="1">[2]ce!#REF!</definedName>
    <definedName name="pippo" hidden="1">#REF!</definedName>
    <definedName name="PPP" hidden="1">{#N/A,#N/A,FALSE,"1321";#N/A,#N/A,FALSE,"1324";#N/A,#N/A,FALSE,"1333";#N/A,#N/A,FALSE,"1371"}</definedName>
    <definedName name="PPP_1" hidden="1">{#N/A,#N/A,FALSE,"1321";#N/A,#N/A,FALSE,"1324";#N/A,#N/A,FALSE,"1333";#N/A,#N/A,FALSE,"1371"}</definedName>
    <definedName name="prueba" hidden="1">{#N/A,#N/A,FALSE,"Aging Summary";#N/A,#N/A,FALSE,"Ratio Analysis";#N/A,#N/A,FALSE,"Test 120 Day Accts";#N/A,#N/A,FALSE,"Tickmarks"}</definedName>
    <definedName name="prueba_1" hidden="1">{#N/A,#N/A,FALSE,"Aging Summary";#N/A,#N/A,FALSE,"Ratio Analysis";#N/A,#N/A,FALSE,"Test 120 Day Accts";#N/A,#N/A,FALSE,"Tickmarks"}</definedName>
    <definedName name="qwe" localSheetId="0" hidden="1">#REF!</definedName>
    <definedName name="qwe" hidden="1">#REF!</definedName>
    <definedName name="S" hidden="1">{#N/A,#N/A,FALSE,"1321";#N/A,#N/A,FALSE,"1324";#N/A,#N/A,FALSE,"1333";#N/A,#N/A,FALSE,"1371"}</definedName>
    <definedName name="S_1" hidden="1">{#N/A,#N/A,FALSE,"1321";#N/A,#N/A,FALSE,"1324";#N/A,#N/A,FALSE,"1333";#N/A,#N/A,FALSE,"1371"}</definedName>
    <definedName name="SAPBEXrevision" hidden="1">1</definedName>
    <definedName name="SAPBEXsysID" hidden="1">"BWP"</definedName>
    <definedName name="SAPBEXwbID" hidden="1">"3LYZ68P2W3EFPI77PI18ZTYQK"</definedName>
    <definedName name="SAPFuncF4Help" localSheetId="4" hidden="1">[0]!MAIO()</definedName>
    <definedName name="SAPFuncF4Help" localSheetId="3" hidden="1">[0]!MAIO()</definedName>
    <definedName name="SAPFuncF4Help" localSheetId="0" hidden="1">[0]!MAIO()</definedName>
    <definedName name="SAPFuncF4Help" hidden="1">[0]!MAIO()</definedName>
    <definedName name="sasa" localSheetId="0" hidden="1">#REF!</definedName>
    <definedName name="sasa" hidden="1">#REF!</definedName>
    <definedName name="sds" hidden="1">{#N/A,#N/A,TRUE,"Contents";#N/A,#N/A,TRUE,"Cover Page";#N/A,#N/A,TRUE,"Highlights";#N/A,#N/A,TRUE,"Financial Summary";#N/A,#N/A,TRUE,"Blank";#N/A,#N/A,TRUE,"Orders";#N/A,#N/A,TRUE,"Orders Elims";#N/A,#N/A,TRUE,"Sig Orders";#N/A,#N/A,TRUE,"Sales";#N/A,#N/A,TRUE,"Sales Elims";#N/A,#N/A,TRUE,"EBIT";#N/A,#N/A,TRUE,"EBIT Elims";#N/A,#N/A,TRUE,"Backlog";#N/A,#N/A,TRUE,"Backlog Elims";#N/A,#N/A,TRUE,"Funded Backlog ";#N/A,#N/A,TRUE,"Funded BL Elims";#N/A,#N/A,TRUE,"Cash";#N/A,#N/A,TRUE,"Employment";#N/A,#N/A,TRUE,"Award Fee";#N/A,#N/A,TRUE,"Ops &amp; Risks";#N/A,#N/A,TRUE,"Ops &amp; Risks 2";#N/A,#N/A,TRUE,"Key Issues ";#N/A,#N/A,TRUE,"Open";#N/A,#N/A,TRUE,"Orders 97-98";#N/A,#N/A,TRUE,"Sales 97-98 ";#N/A,#N/A,TRUE,"EBIT 97-98 ";#N/A,#N/A,TRUE,"Cash 97-98";#N/A,#N/A,TRUE,"Blank (2)";#N/A,#N/A,TRUE,"Yr to Yr Sales";#N/A,#N/A,TRUE,"Yr to Yr EBIT";#N/A,#N/A,TRUE,"Qtr to Qtr";#N/A,#N/A,TRUE,"AOD Status";#N/A,#N/A,TRUE,"Unex Options";#N/A,#N/A,TRUE,"Loss Contracts";#N/A,#N/A,TRUE,"Debooks";#N/A,#N/A,TRUE,"Proposals"}</definedName>
    <definedName name="sds_1" hidden="1">{#N/A,#N/A,TRUE,"Contents";#N/A,#N/A,TRUE,"Cover Page";#N/A,#N/A,TRUE,"Highlights";#N/A,#N/A,TRUE,"Financial Summary";#N/A,#N/A,TRUE,"Blank";#N/A,#N/A,TRUE,"Orders";#N/A,#N/A,TRUE,"Orders Elims";#N/A,#N/A,TRUE,"Sig Orders";#N/A,#N/A,TRUE,"Sales";#N/A,#N/A,TRUE,"Sales Elims";#N/A,#N/A,TRUE,"EBIT";#N/A,#N/A,TRUE,"EBIT Elims";#N/A,#N/A,TRUE,"Backlog";#N/A,#N/A,TRUE,"Backlog Elims";#N/A,#N/A,TRUE,"Funded Backlog ";#N/A,#N/A,TRUE,"Funded BL Elims";#N/A,#N/A,TRUE,"Cash";#N/A,#N/A,TRUE,"Employment";#N/A,#N/A,TRUE,"Award Fee";#N/A,#N/A,TRUE,"Ops &amp; Risks";#N/A,#N/A,TRUE,"Ops &amp; Risks 2";#N/A,#N/A,TRUE,"Key Issues ";#N/A,#N/A,TRUE,"Open";#N/A,#N/A,TRUE,"Orders 97-98";#N/A,#N/A,TRUE,"Sales 97-98 ";#N/A,#N/A,TRUE,"EBIT 97-98 ";#N/A,#N/A,TRUE,"Cash 97-98";#N/A,#N/A,TRUE,"Blank (2)";#N/A,#N/A,TRUE,"Yr to Yr Sales";#N/A,#N/A,TRUE,"Yr to Yr EBIT";#N/A,#N/A,TRUE,"Qtr to Qtr";#N/A,#N/A,TRUE,"AOD Status";#N/A,#N/A,TRUE,"Unex Options";#N/A,#N/A,TRUE,"Loss Contracts";#N/A,#N/A,TRUE,"Debooks";#N/A,#N/A,TRUE,"Proposals"}</definedName>
    <definedName name="sdsds" localSheetId="0" hidden="1">#REF!</definedName>
    <definedName name="sdsds" hidden="1">#REF!</definedName>
    <definedName name="sencount" hidden="1">1</definedName>
    <definedName name="ss" hidden="1">{#N/A,#N/A,FALSE,"1321";#N/A,#N/A,FALSE,"1324";#N/A,#N/A,FALSE,"1333";#N/A,#N/A,FALSE,"1371"}</definedName>
    <definedName name="ss_1" hidden="1">{#N/A,#N/A,FALSE,"1321";#N/A,#N/A,FALSE,"1324";#N/A,#N/A,FALSE,"1333";#N/A,#N/A,FALSE,"1371"}</definedName>
    <definedName name="sucata" hidden="1">{#N/A,#N/A,FALSE,"PACCIL";#N/A,#N/A,FALSE,"PAITACAN";#N/A,#N/A,FALSE,"PARECO";#N/A,#N/A,FALSE,"PA62";#N/A,#N/A,FALSE,"PAFINAL";#N/A,#N/A,FALSE,"PARECONF";#N/A,#N/A,FALSE,"PARECOND"}</definedName>
    <definedName name="sucata_1" hidden="1">{#N/A,#N/A,FALSE,"PACCIL";#N/A,#N/A,FALSE,"PAITACAN";#N/A,#N/A,FALSE,"PARECO";#N/A,#N/A,FALSE,"PA62";#N/A,#N/A,FALSE,"PAFINAL";#N/A,#N/A,FALSE,"PARECONF";#N/A,#N/A,FALSE,"PARECOND"}</definedName>
    <definedName name="tania" hidden="1">{#N/A,#N/A,FALSE,"PACCIL";#N/A,#N/A,FALSE,"PAITACAN";#N/A,#N/A,FALSE,"PARECO";#N/A,#N/A,FALSE,"PA62";#N/A,#N/A,FALSE,"PAFINAL";#N/A,#N/A,FALSE,"PARECONF";#N/A,#N/A,FALSE,"PARECOND"}</definedName>
    <definedName name="tania_1" hidden="1">{#N/A,#N/A,FALSE,"PACCIL";#N/A,#N/A,FALSE,"PAITACAN";#N/A,#N/A,FALSE,"PARECO";#N/A,#N/A,FALSE,"PA62";#N/A,#N/A,FALSE,"PAFINAL";#N/A,#N/A,FALSE,"PARECONF";#N/A,#N/A,FALSE,"PARECOND"}</definedName>
    <definedName name="TESTE" hidden="1">{#N/A,#N/A,FALSE,"PACCIL";#N/A,#N/A,FALSE,"PAITACAN";#N/A,#N/A,FALSE,"PARECO";#N/A,#N/A,FALSE,"PA62";#N/A,#N/A,FALSE,"PAFINAL";#N/A,#N/A,FALSE,"PARECONF";#N/A,#N/A,FALSE,"PARECOND"}</definedName>
    <definedName name="TESTE_1" hidden="1">{#N/A,#N/A,FALSE,"PACCIL";#N/A,#N/A,FALSE,"PAITACAN";#N/A,#N/A,FALSE,"PARECO";#N/A,#N/A,FALSE,"PA62";#N/A,#N/A,FALSE,"PAFINAL";#N/A,#N/A,FALSE,"PARECONF";#N/A,#N/A,FALSE,"PARECOND"}</definedName>
    <definedName name="TESTE2" hidden="1">{#N/A,#N/A,FALSE,"PACCIL";#N/A,#N/A,FALSE,"PAITACAN";#N/A,#N/A,FALSE,"PARECO";#N/A,#N/A,FALSE,"PA62";#N/A,#N/A,FALSE,"PAFINAL";#N/A,#N/A,FALSE,"PARECONF";#N/A,#N/A,FALSE,"PARECOND"}</definedName>
    <definedName name="TESTE2_1" hidden="1">{#N/A,#N/A,FALSE,"PACCIL";#N/A,#N/A,FALSE,"PAITACAN";#N/A,#N/A,FALSE,"PARECO";#N/A,#N/A,FALSE,"PA62";#N/A,#N/A,FALSE,"PAFINAL";#N/A,#N/A,FALSE,"PARECONF";#N/A,#N/A,FALSE,"PARECOND"}</definedName>
    <definedName name="TextRefCopyRangeCount" hidden="1">1</definedName>
    <definedName name="tudo2" hidden="1">{"ATI",#N/A,TRUE,"BALabr97";"PAS",#N/A,TRUE,"BALabr97";"REC",#N/A,TRUE,"BALabr97"}</definedName>
    <definedName name="tudo2_1" hidden="1">{"ATI",#N/A,TRUE,"BALabr97";"PAS",#N/A,TRUE,"BALabr97";"REC",#N/A,TRUE,"BALabr97"}</definedName>
    <definedName name="VIEIRA"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VIEIRA_1"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virginia" hidden="1">{#N/A,#N/A,FALSE,"PACCIL";#N/A,#N/A,FALSE,"PAITACAN";#N/A,#N/A,FALSE,"PARECO";#N/A,#N/A,FALSE,"PA62";#N/A,#N/A,FALSE,"PAFINAL";#N/A,#N/A,FALSE,"PARECONF";#N/A,#N/A,FALSE,"PARECOND"}</definedName>
    <definedName name="virginia_1" hidden="1">{#N/A,#N/A,FALSE,"PACCIL";#N/A,#N/A,FALSE,"PAITACAN";#N/A,#N/A,FALSE,"PARECO";#N/A,#N/A,FALSE,"PA62";#N/A,#N/A,FALSE,"PAFINAL";#N/A,#N/A,FALSE,"PARECONF";#N/A,#N/A,FALSE,"PARECOND"}</definedName>
    <definedName name="we" hidden="1">{#N/A,#N/A,FALSE,"1321";#N/A,#N/A,FALSE,"1324";#N/A,#N/A,FALSE,"1333";#N/A,#N/A,FALSE,"1371"}</definedName>
    <definedName name="we_1" hidden="1">{#N/A,#N/A,FALSE,"1321";#N/A,#N/A,FALSE,"1324";#N/A,#N/A,FALSE,"1333";#N/A,#N/A,FALSE,"1371"}</definedName>
    <definedName name="wrn.01." hidden="1">{#N/A,#N/A,FALSE,"1321";#N/A,#N/A,FALSE,"1324";#N/A,#N/A,FALSE,"1333";#N/A,#N/A,FALSE,"1371"}</definedName>
    <definedName name="wrn.01._1" hidden="1">{#N/A,#N/A,FALSE,"1321";#N/A,#N/A,FALSE,"1324";#N/A,#N/A,FALSE,"1333";#N/A,#N/A,FALSE,"1371"}</definedName>
    <definedName name="wrn.ACIONCONSELHO._.01." hidden="1">{"CAPA CONSELHO(FISCAL)ACIONISTAS",#N/A,TRUE,"capa (2)";"CAPITAL 2002",#N/A,TRUE,"capital (2)";"INDICES2002",#N/A,TRUE,"índices bal (2)";"BAL(B)2002",#N/A,TRUE,"BAL B (2)";"RESULTADO 01",#N/A,TRUE,"resultado";"RESULTADO mes a mes (B)2002",#N/A,TRUE,"resultado";"DOAR(B)2002",#N/A,TRUE,"DOAR B (2)";"MUTAÇÃO(B)2002",#N/A,TRUE,"mutação B (2)";"ESTOQUE(B)2002",#N/A,TRUE,"estoque";"PERMANENTE(B)2002",#N/A,TRUE,"permanente B (2)";"PERFIL(B)2002",#N/A,TRUE,"PERFIL B (2)";"EBITDA 01",#N/A,TRUE,"ebitda";"FLUXO(B)2002",#N/A,TRUE,"FLUXO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1._1" hidden="1">{"CAPA CONSELHO(FISCAL)ACIONISTAS",#N/A,TRUE,"capa (2)";"CAPITAL 2002",#N/A,TRUE,"capital (2)";"INDICES2002",#N/A,TRUE,"índices bal (2)";"BAL(B)2002",#N/A,TRUE,"BAL B (2)";"RESULTADO 01",#N/A,TRUE,"resultado";"RESULTADO mes a mes (B)2002",#N/A,TRUE,"resultado";"DOAR(B)2002",#N/A,TRUE,"DOAR B (2)";"MUTAÇÃO(B)2002",#N/A,TRUE,"mutação B (2)";"ESTOQUE(B)2002",#N/A,TRUE,"estoque";"PERMANENTE(B)2002",#N/A,TRUE,"permanente B (2)";"PERFIL(B)2002",#N/A,TRUE,"PERFIL B (2)";"EBITDA 01",#N/A,TRUE,"ebitda";"FLUXO(B)2002",#N/A,TRUE,"FLUXO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2." hidden="1">{"CAPA CONSELHO(FISCAL)ACIONISTAS",#N/A,TRUE,"capa (2)";"CAPITAL 2002",#N/A,TRUE,"capital (2)";"INDICES2002",#N/A,TRUE,"índices bal (2)";"BAL(B)2002",#N/A,TRUE,"BAL B (2)";"RESULTADO 02",#N/A,TRUE,"resultado";"RESULTADO mes a mes (B)2002",#N/A,TRUE,"resultado";"DOAR(B)2002",#N/A,TRUE,"DOAR B (2)";"MUTAÇÃO(B)2002",#N/A,TRUE,"mutação B (2)";"ESTOQUE(B)2002",#N/A,TRUE,"estoque";"PERMANENTE(B)2002",#N/A,TRUE,"permanente B (2)";"PERFIL(B)2002",#N/A,TRUE,"PERFIL B (2)";"EBITDA 02",#N/A,TRUE,"ebitda";"FLUXO(B)2002",#N/A,TRUE,"FLUXO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2._1" hidden="1">{"CAPA CONSELHO(FISCAL)ACIONISTAS",#N/A,TRUE,"capa (2)";"CAPITAL 2002",#N/A,TRUE,"capital (2)";"INDICES2002",#N/A,TRUE,"índices bal (2)";"BAL(B)2002",#N/A,TRUE,"BAL B (2)";"RESULTADO 02",#N/A,TRUE,"resultado";"RESULTADO mes a mes (B)2002",#N/A,TRUE,"resultado";"DOAR(B)2002",#N/A,TRUE,"DOAR B (2)";"MUTAÇÃO(B)2002",#N/A,TRUE,"mutação B (2)";"ESTOQUE(B)2002",#N/A,TRUE,"estoque";"PERMANENTE(B)2002",#N/A,TRUE,"permanente B (2)";"PERFIL(B)2002",#N/A,TRUE,"PERFIL B (2)";"EBITDA 02",#N/A,TRUE,"ebitda";"FLUXO(B)2002",#N/A,TRUE,"FLUXO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3." hidden="1">{"CAPA CONSELHO(FISCAL)ACIONISTAS",#N/A,TRUE,"capa (2)";"CAPITAL 2002",#N/A,TRUE,"capital (2)";"INDICES2002",#N/A,TRUE,"índices bal (2)";"BAL(B)2002",#N/A,TRUE,"BAL B (2)";"RESULTADO 03",#N/A,TRUE,"resultado";"RESULTADO mes a mes (B)2002",#N/A,TRUE,"resultado";"DOAR(B)2002",#N/A,TRUE,"DOAR B (2)";"MUTAÇÃO(B)2002",#N/A,TRUE,"mutação B (2)";"ESTOQUE(B)2002",#N/A,TRUE,"estoque";"PERMANENTE(B)2002",#N/A,TRUE,"permanente B (2)";"PERFIL(B)2002",#N/A,TRUE,"PERFIL B (2)";"EBITDA 03",#N/A,TRUE,"ebitda";"FLUXO(B)2002",#N/A,TRUE,"FLUXO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3._1" hidden="1">{"CAPA CONSELHO(FISCAL)ACIONISTAS",#N/A,TRUE,"capa (2)";"CAPITAL 2002",#N/A,TRUE,"capital (2)";"INDICES2002",#N/A,TRUE,"índices bal (2)";"BAL(B)2002",#N/A,TRUE,"BAL B (2)";"RESULTADO 03",#N/A,TRUE,"resultado";"RESULTADO mes a mes (B)2002",#N/A,TRUE,"resultado";"DOAR(B)2002",#N/A,TRUE,"DOAR B (2)";"MUTAÇÃO(B)2002",#N/A,TRUE,"mutação B (2)";"ESTOQUE(B)2002",#N/A,TRUE,"estoque";"PERMANENTE(B)2002",#N/A,TRUE,"permanente B (2)";"PERFIL(B)2002",#N/A,TRUE,"PERFIL B (2)";"EBITDA 03",#N/A,TRUE,"ebitda";"FLUXO(B)2002",#N/A,TRUE,"FLUXO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4." hidden="1">{"CAPA CONSELHO(FISCAL)ACIONISTAS",#N/A,TRUE,"capa (2)";"CAPITAL 2002",#N/A,TRUE,"capital (2)";"INDICES2002",#N/A,TRUE,"índices bal (2)";"BAL(B)2002",#N/A,TRUE,"BAL B (2)";"RESULTADO 04",#N/A,TRUE,"resultado";"RESULTADO mes a mes (B)2002",#N/A,TRUE,"resultado";"DOAR(B)2002",#N/A,TRUE,"DOAR B (2)";"ESTOQUE(B)2002",#N/A,TRUE,"mutação B (2)";"ESTOQUE(B)2002",#N/A,TRUE,"estoque";"PERMANENTE(B)2002",#N/A,TRUE,"permanente B (2)";"PERFIL(B)2002",#N/A,TRUE,"PERFIL B (2)";"EBITDA 04",#N/A,TRUE,"ebitda";"FLUXO(B)2002",#N/A,TRUE,"FLUXO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4._1" hidden="1">{"CAPA CONSELHO(FISCAL)ACIONISTAS",#N/A,TRUE,"capa (2)";"CAPITAL 2002",#N/A,TRUE,"capital (2)";"INDICES2002",#N/A,TRUE,"índices bal (2)";"BAL(B)2002",#N/A,TRUE,"BAL B (2)";"RESULTADO 04",#N/A,TRUE,"resultado";"RESULTADO mes a mes (B)2002",#N/A,TRUE,"resultado";"DOAR(B)2002",#N/A,TRUE,"DOAR B (2)";"ESTOQUE(B)2002",#N/A,TRUE,"mutação B (2)";"ESTOQUE(B)2002",#N/A,TRUE,"estoque";"PERMANENTE(B)2002",#N/A,TRUE,"permanente B (2)";"PERFIL(B)2002",#N/A,TRUE,"PERFIL B (2)";"EBITDA 04",#N/A,TRUE,"ebitda";"FLUXO(B)2002",#N/A,TRUE,"FLUXO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5." hidden="1">{"CAPA CONSELHO(FISCAL)ACIONISTAS",#N/A,TRUE,"capa (2)";"CAPITAL 2002",#N/A,TRUE,"capital (2)";"INDICES2002",#N/A,TRUE,"índices bal (2)";"BAL(B)2002",#N/A,TRUE,"BAL B (2)";"RESULTADO 05",#N/A,TRUE,"resultado";"RESULTADO mes a mes (B)2002",#N/A,TRUE,"resultado";"DOAR(B)2002",#N/A,TRUE,"DOAR B (2)";"MUTAÇÃO(B)2002",#N/A,TRUE,"mutação B (2)";"ESTOQUE(B)2002",#N/A,TRUE,"estoque";"PERMANENTE(B)2002",#N/A,TRUE,"permanente B (2)";"PERFIL(B)2002",#N/A,TRUE,"PERFIL B (2)";"EBITDA 05",#N/A,TRUE,"ebitda";"FLUXO(B)2002",#N/A,TRUE,"FLUXO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5._1" hidden="1">{"CAPA CONSELHO(FISCAL)ACIONISTAS",#N/A,TRUE,"capa (2)";"CAPITAL 2002",#N/A,TRUE,"capital (2)";"INDICES2002",#N/A,TRUE,"índices bal (2)";"BAL(B)2002",#N/A,TRUE,"BAL B (2)";"RESULTADO 05",#N/A,TRUE,"resultado";"RESULTADO mes a mes (B)2002",#N/A,TRUE,"resultado";"DOAR(B)2002",#N/A,TRUE,"DOAR B (2)";"MUTAÇÃO(B)2002",#N/A,TRUE,"mutação B (2)";"ESTOQUE(B)2002",#N/A,TRUE,"estoque";"PERMANENTE(B)2002",#N/A,TRUE,"permanente B (2)";"PERFIL(B)2002",#N/A,TRUE,"PERFIL B (2)";"EBITDA 05",#N/A,TRUE,"ebitda";"FLUXO(B)2002",#N/A,TRUE,"FLUXO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6." hidden="1">{"CAPAGERENCIAL&amp;DIRETORIA",#N/A,TRUE,"capa (2)";"CAPITAL 2002",#N/A,TRUE,"capital (2)";"INDICES2002",#N/A,TRUE,"índices bal (2)";"BAL(B)2002",#N/A,TRUE,"BAL B (2)";"RESULTADO 06",#N/A,TRUE,"resultado";"RESULTADO mes a mes (B)2002",#N/A,TRUE,"mês a mês (2)";"DOAR(B)2002",#N/A,TRUE,"DOAR B (2)";"MUTAÇÃO(B)2002",#N/A,TRUE,"mutação B (2)";"ESTOQUE(B)2002",#N/A,TRUE,"estoque";"PERMANENTE(B)2002",#N/A,TRUE,"permanente B (2)";"PERFIL(B)2002",#N/A,TRUE,"PERFIL B (2)";"EBITDA 06",#N/A,TRUE,"ebitda";"FLUXO(B)2002",#N/A,TRUE,"FLUXO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6._1" hidden="1">{"CAPAGERENCIAL&amp;DIRETORIA",#N/A,TRUE,"capa (2)";"CAPITAL 2002",#N/A,TRUE,"capital (2)";"INDICES2002",#N/A,TRUE,"índices bal (2)";"BAL(B)2002",#N/A,TRUE,"BAL B (2)";"RESULTADO 06",#N/A,TRUE,"resultado";"RESULTADO mes a mes (B)2002",#N/A,TRUE,"mês a mês (2)";"DOAR(B)2002",#N/A,TRUE,"DOAR B (2)";"MUTAÇÃO(B)2002",#N/A,TRUE,"mutação B (2)";"ESTOQUE(B)2002",#N/A,TRUE,"estoque";"PERMANENTE(B)2002",#N/A,TRUE,"permanente B (2)";"PERFIL(B)2002",#N/A,TRUE,"PERFIL B (2)";"EBITDA 06",#N/A,TRUE,"ebitda";"FLUXO(B)2002",#N/A,TRUE,"FLUXO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7." hidden="1">{"CAPA CONSELHO(FISCAL)ACIONISTAS",#N/A,TRUE,"capa (2)";"CAPITAL 2002",#N/A,TRUE,"capital (2)";"INDICES2002",#N/A,TRUE,"índices bal (2)";"BAL(B)2002",#N/A,TRUE,"BAL B (2)";"RESULTADO 07",#N/A,TRUE,"resultado";"RESULTADO mes a mes (B)2002",#N/A,TRUE,"mês a mês (2)";"DOAR(B)2002",#N/A,TRUE,"DOAR B (2)";"MUTAÇÃO(B)2002",#N/A,TRUE,"mutação B (2)";"ESTOQUE(B)2002",#N/A,TRUE,"estoque";"PERMANENTE(B)2002",#N/A,TRUE,"permanente B (2)";"PERFIL(B)2002",#N/A,TRUE,"PERFIL B (2)";"EBITDA 07",#N/A,TRUE,"ebitda";"FLUXO(B)2002",#N/A,TRUE,"FLUXO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7._1" hidden="1">{"CAPA CONSELHO(FISCAL)ACIONISTAS",#N/A,TRUE,"capa (2)";"CAPITAL 2002",#N/A,TRUE,"capital (2)";"INDICES2002",#N/A,TRUE,"índices bal (2)";"BAL(B)2002",#N/A,TRUE,"BAL B (2)";"RESULTADO 07",#N/A,TRUE,"resultado";"RESULTADO mes a mes (B)2002",#N/A,TRUE,"mês a mês (2)";"DOAR(B)2002",#N/A,TRUE,"DOAR B (2)";"MUTAÇÃO(B)2002",#N/A,TRUE,"mutação B (2)";"ESTOQUE(B)2002",#N/A,TRUE,"estoque";"PERMANENTE(B)2002",#N/A,TRUE,"permanente B (2)";"PERFIL(B)2002",#N/A,TRUE,"PERFIL B (2)";"EBITDA 07",#N/A,TRUE,"ebitda";"FLUXO(B)2002",#N/A,TRUE,"FLUXO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8."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8._1"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9." hidden="1">{"CAPA CONSELHO(FISCAL)ACIONISTAS",#N/A,TRUE,"capa (2)";"CAPITAL 2002",#N/A,TRUE,"capital (2)";"INDICES2002",#N/A,TRUE,"índices bal (2)";"BAL(B)2002",#N/A,TRUE,"BAL B (2)";"RESULTADO 09",#N/A,TRUE,"resultado";"RESULTADO mes a mes (B)2002",#N/A,TRUE,"mês a mês (2)";"DOAR(B)2002",#N/A,TRUE,"DOAR B (2)";"MUTAÇÃO(B)2002",#N/A,TRUE,"mutação B (2)";"ESTOQUE(B)2002",#N/A,TRUE,"estoque";"PERMANENTE(B)2002",#N/A,TRUE,"permanente B (2)";"PERFIL(B)2002",#N/A,TRUE,"PERFIL B (2)";"EBTIDA 09",#N/A,TRUE,"ebitda";"FLUXO(B)2002",#N/A,TRUE,"FLUXO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9._1" hidden="1">{"CAPA CONSELHO(FISCAL)ACIONISTAS",#N/A,TRUE,"capa (2)";"CAPITAL 2002",#N/A,TRUE,"capital (2)";"INDICES2002",#N/A,TRUE,"índices bal (2)";"BAL(B)2002",#N/A,TRUE,"BAL B (2)";"RESULTADO 09",#N/A,TRUE,"resultado";"RESULTADO mes a mes (B)2002",#N/A,TRUE,"mês a mês (2)";"DOAR(B)2002",#N/A,TRUE,"DOAR B (2)";"MUTAÇÃO(B)2002",#N/A,TRUE,"mutação B (2)";"ESTOQUE(B)2002",#N/A,TRUE,"estoque";"PERMANENTE(B)2002",#N/A,TRUE,"permanente B (2)";"PERFIL(B)2002",#N/A,TRUE,"PERFIL B (2)";"EBTIDA 09",#N/A,TRUE,"ebitda";"FLUXO(B)2002",#N/A,TRUE,"FLUXO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1." hidden="1">{"CAPA CONSELHO(FISCAL)ACIONISTAS",#N/A,TRUE,"capa (2)";"CAPITAL 2002",#N/A,TRUE,"capital (2)";"INDICES2002",#N/A,TRUE,"índices bal (2)";"BAL(B)2002",#N/A,TRUE,"BAL B (2)";"RESULTADO 11",#N/A,TRUE,"resultado";"RESULTADO mes a mes (B)2002",#N/A,TRUE,"mês a mês (2)";"DOAR(B)2002",#N/A,TRUE,"DOAR B (2)";"MUTAÇÃO(B)2002",#N/A,TRUE,"mutação B (2)";"ESTOQUE(B)2002",#N/A,TRUE,"estoque";"PERMANENTE(B)2002",#N/A,TRUE,"permanente B (2)";"PERFIL(B)2002",#N/A,TRUE,"PERFIL B (2)";"EBTIDA 11",#N/A,TRUE,"ebitda";"FLUXO(B)2002",#N/A,TRUE,"FLUXO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1._1" hidden="1">{"CAPA CONSELHO(FISCAL)ACIONISTAS",#N/A,TRUE,"capa (2)";"CAPITAL 2002",#N/A,TRUE,"capital (2)";"INDICES2002",#N/A,TRUE,"índices bal (2)";"BAL(B)2002",#N/A,TRUE,"BAL B (2)";"RESULTADO 11",#N/A,TRUE,"resultado";"RESULTADO mes a mes (B)2002",#N/A,TRUE,"mês a mês (2)";"DOAR(B)2002",#N/A,TRUE,"DOAR B (2)";"MUTAÇÃO(B)2002",#N/A,TRUE,"mutação B (2)";"ESTOQUE(B)2002",#N/A,TRUE,"estoque";"PERMANENTE(B)2002",#N/A,TRUE,"permanente B (2)";"PERFIL(B)2002",#N/A,TRUE,"PERFIL B (2)";"EBTIDA 11",#N/A,TRUE,"ebitda";"FLUXO(B)2002",#N/A,TRUE,"FLUXO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2."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2._1"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052004." hidden="1">{"CAPA CONSELHO FISCAL",#N/A,TRUE,"capa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(2)";"PERFIL(B)2004",#N/A,TRUE,"PERFIL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ACIONCONSELHO052004._1" hidden="1">{"CAPA CONSELHO FISCAL",#N/A,TRUE,"capa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(2)";"PERFIL(B)2004",#N/A,TRUE,"PERFIL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NALITICO._.COMPLETO." hidden="1">{"ativo analítico",#N/A,FALSE,"BALmar97";"passivo analítico",#N/A,FALSE,"BALmar97";"resultado analítico",#N/A,FALSE,"BALmar97"}</definedName>
    <definedName name="wrn.ANALITICO._.COMPLETO._1" hidden="1">{"ativo analítico",#N/A,FALSE,"BALmar97";"passivo analítico",#N/A,FALSE,"BALmar97";"resultado analítico",#N/A,FALSE,"BALmar97"}</definedName>
    <definedName name="wrn.BALANÇOS." hidden="1">{"SOC E MEN balanços",#N/A,FALSE,"BALFEV97"}</definedName>
    <definedName name="wrn.BALANÇOS._1" hidden="1">{"SOC E MEN balanços",#N/A,FALSE,"BALFEV97"}</definedName>
    <definedName name="wrn.Clarobook."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wrn.Clarobook._1"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wrn.cobccfc2." hidden="1">{#N/A,#N/A,FALSE,"Garanhuns";#N/A,#N/A,FALSE,"João Pessoa";#N/A,#N/A,FALSE,"Recife";#N/A,#N/A,FALSE,"RJRSA";#N/A,#N/A,FALSE,"Teresina";#N/A,#N/A,FALSE,"Goiania";#N/A,#N/A,FALSE,"Niterói";#N/A,#N/A,FALSE,"Recifa";#N/A,#N/A,FALSE,"Fortaleza";#N/A,#N/A,FALSE,"Natal";#N/A,#N/A,FALSE,"Imperatriz";#N/A,#N/A,FALSE,"São Luis";#N/A,#N/A,FALSE,"Aracaju";#N/A,#N/A,FALSE,"Maceio"}</definedName>
    <definedName name="wrn.cobccfc2._1" hidden="1">{#N/A,#N/A,FALSE,"Garanhuns";#N/A,#N/A,FALSE,"João Pessoa";#N/A,#N/A,FALSE,"Recife";#N/A,#N/A,FALSE,"RJRSA";#N/A,#N/A,FALSE,"Teresina";#N/A,#N/A,FALSE,"Goiania";#N/A,#N/A,FALSE,"Niterói";#N/A,#N/A,FALSE,"Recifa";#N/A,#N/A,FALSE,"Fortaleza";#N/A,#N/A,FALSE,"Natal";#N/A,#N/A,FALSE,"Imperatriz";#N/A,#N/A,FALSE,"São Luis";#N/A,#N/A,FALSE,"Aracaju";#N/A,#N/A,FALSE,"Maceio"}</definedName>
    <definedName name="wrn.Conselho._.Fiscal._.10."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wrn.Conselho._.Fiscal._.10._1"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wrn.conselho04." hidden="1">{"CAPA CONSELHO(FISCAL)ACIONISTAS",#N/A,TRUE,"capa (2)";"CAPITAL 2003",#N/A,TRUE,"capital (2)";"INDICES2003",#N/A,TRUE,"índices bal (2)";"BAL(B)2003",#N/A,TRUE,"BAL B (2)";"RESULTADO 04",#N/A,TRUE,"resultado";"EBTIDA 04",#N/A,TRUE,"ebitda";"RESULTADO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4._1" hidden="1">{"CAPA CONSELHO(FISCAL)ACIONISTAS",#N/A,TRUE,"capa (2)";"CAPITAL 2003",#N/A,TRUE,"capital (2)";"INDICES2003",#N/A,TRUE,"índices bal (2)";"BAL(B)2003",#N/A,TRUE,"BAL B (2)";"RESULTADO 04",#N/A,TRUE,"resultado";"EBTIDA 04",#N/A,TRUE,"ebitda";"RESULTADO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5." hidden="1">{"CAPA CONSELHO(FISCAL)ACIONISTAS",#N/A,TRUE,"capa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5._1" hidden="1">{"CAPA CONSELHO(FISCAL)ACIONISTAS",#N/A,TRUE,"capa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FISCAL._.11." hidden="1">{"CAPA CONSELHO FISCAL",#N/A,TRUE,"capa (2)";"CAPITAL 2003",#N/A,TRUE,"capital (2)";"INDICES2003",#N/A,TRUE,"índices bal (2)";"BAL(B)2003",#N/A,TRUE,"BAL B (2)";"RESULTADO 11",#N/A,TRUE,"resultado";"EBTIDA 11",#N/A,TRUE,"ebitda";"RESULTADO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FISCAL._.11._1" hidden="1">{"CAPA CONSELHO FISCAL",#N/A,TRUE,"capa (2)";"CAPITAL 2003",#N/A,TRUE,"capital (2)";"INDICES2003",#N/A,TRUE,"índices bal (2)";"BAL(B)2003",#N/A,TRUE,"BAL B (2)";"RESULTADO 11",#N/A,TRUE,"resultado";"EBTIDA 11",#N/A,TRUE,"ebitda";"RESULTADO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Desp._.financeiras." hidden="1">{"FINANCEIRAS",#N/A,FALSE,"BALmar96"}</definedName>
    <definedName name="wrn.Desp._.financeiras._1" hidden="1">{"FINANCEIRAS",#N/A,FALSE,"BALmar96"}</definedName>
    <definedName name="wrn.Despesas._.Diferidas._.Indedutíveis._.de._.1998." hidden="1">{"Despesas Diferidas Indedutíveis de 1998",#N/A,FALSE,"Impressão"}</definedName>
    <definedName name="wrn.Despesas._.Diferidas._.Indedutíveis._.de._.1998._1" hidden="1">{"Despesas Diferidas Indedutíveis de 1998",#N/A,FALSE,"Impressão"}</definedName>
    <definedName name="wrn.DLPs._.DFCs." hidden="1">{"E002 D.L.P. Geral",#N/A,FALSE,"PCF97-04";"E003 D.L.P. Produção Própria",#N/A,FALSE,"PCF97-04";"E008 D.F.C. Produção Própria",#N/A,FALSE,"PCF97-04";"E004 D.L.P. Produtos de Revenda",#N/A,FALSE,"PCF97-04";"E010 D.F.C. Revenda",#N/A,FALSE,"PCF97-04"}</definedName>
    <definedName name="wrn.DLPs._.DFCs._1" hidden="1">{"E002 D.L.P. Geral",#N/A,FALSE,"PCF97-04";"E003 D.L.P. Produção Própria",#N/A,FALSE,"PCF97-04";"E008 D.F.C. Produção Própria",#N/A,FALSE,"PCF97-04";"E004 D.L.P. Produtos de Revenda",#N/A,FALSE,"PCF97-04";"E010 D.F.C. Revenda",#N/A,FALSE,"PCF97-04"}</definedName>
    <definedName name="wrn.Financeiras._.Totais." hidden="1">{"Financ.total",#N/A,FALSE,"BALJAN97"}</definedName>
    <definedName name="wrn.Financeiras._.Totais._1" hidden="1">{"Financ.total",#N/A,FALSE,"BALJAN97"}</definedName>
    <definedName name="wrn.GER." hidden="1">{"capa A",#N/A,TRUE,"capa (2)";"indices",#N/A,TRUE,"índices bal (2)";"organo1",#N/A,TRUE,"organo";"bal A",#N/A,TRUE,"bal A";"RES 06",#N/A,TRUE,"resultado A";"BAL ANAL A",#N/A,TRUE,"B.analítico B (2)";"resultado 05 analítico",#N/A,TRUE,"mês a mês";"EBITDA06A",#N/A,TRUE,"ebitda A";"perfil a1",#N/A,TRUE,"perfil A";"despesas A",#N/A,TRUE,"despesa A";"análise LB6",#N/A,TRUE,"análise";"PERMANENTE",#N/A,TRUE,"permanente A";"MUTAÇÃO",#N/A,TRUE,"mutação A (2)";"prod6",#N/A,TRUE,"produção";"VOLUME A1",#N/A,TRUE,"volume A";"VOLUME A3",#N/A,TRUE,"volume A3";"VOLUME A2",#N/A,TRUE,"volume A2";"rec3",#N/A,TRUE,"receita A2";"MIX06A",#N/A,TRUE,"mix A";"LB2002 R$",#N/A,TRUE,"lb2002-R$";"LB2002 U$",#N/A,TRUE,"lb2002-U$";"LB2001 R$",#N/A,TRUE,"lb2001-R$";"LB2001 U$",#N/A,TRUE,"lb2001-U$"}</definedName>
    <definedName name="wrn.GER._.MINI." hidden="1">{"capa A",#N/A,TRUE,"capa (2)";"bal A",#N/A,TRUE,"bal A";"RES 06",#N/A,TRUE,"resultado A";"BAL ANAL A",#N/A,TRUE,"B.analítico B (2)";"resultado 06 analítico",#N/A,TRUE,"mês a mês";"EBITDA06A",#N/A,TRUE,"ebitda A";"análise LB6",#N/A,TRUE,"análise";"perfil a1",#N/A,TRUE,"perfil A";"despesas A",#N/A,TRUE,"despesa A";"PERMANENTE",#N/A,TRUE,"permanente A";"MUTAÇÃO",#N/A,TRUE,"mutação A (2)";"prod6",#N/A,TRUE,"produção";"VOLUME A1",#N/A,TRUE,"volume A";"VOLUME A3",#N/A,TRUE,"volume A3";"VOLA2",#N/A,TRUE,"volume A2";"rec3",#N/A,TRUE,"receita A2";"capa B",#N/A,TRUE,"capa (3)";"BAL B",#N/A,TRUE,"bal B";"RES B 06",#N/A,TRUE,"resultado B";"EBITDA B 06",#N/A,TRUE,"ebitda B"}</definedName>
    <definedName name="wrn.GER._.MINI._1" hidden="1">{"capa A",#N/A,TRUE,"capa (2)";"bal A",#N/A,TRUE,"bal A";"RES 06",#N/A,TRUE,"resultado A";"BAL ANAL A",#N/A,TRUE,"B.analítico B (2)";"resultado 06 analítico",#N/A,TRUE,"mês a mês";"EBITDA06A",#N/A,TRUE,"ebitda A";"análise LB6",#N/A,TRUE,"análise";"perfil a1",#N/A,TRUE,"perfil A";"despesas A",#N/A,TRUE,"despesa A";"PERMANENTE",#N/A,TRUE,"permanente A";"MUTAÇÃO",#N/A,TRUE,"mutação A (2)";"prod6",#N/A,TRUE,"produção";"VOLUME A1",#N/A,TRUE,"volume A";"VOLUME A3",#N/A,TRUE,"volume A3";"VOLA2",#N/A,TRUE,"volume A2";"rec3",#N/A,TRUE,"receita A2";"capa B",#N/A,TRUE,"capa (3)";"BAL B",#N/A,TRUE,"bal B";"RES B 06",#N/A,TRUE,"resultado B";"EBITDA B 06",#N/A,TRUE,"ebitda B"}</definedName>
    <definedName name="wrn.GER._1" hidden="1">{"capa A",#N/A,TRUE,"capa (2)";"indices",#N/A,TRUE,"índices bal (2)";"organo1",#N/A,TRUE,"organo";"bal A",#N/A,TRUE,"bal A";"RES 06",#N/A,TRUE,"resultado A";"BAL ANAL A",#N/A,TRUE,"B.analítico B (2)";"resultado 05 analítico",#N/A,TRUE,"mês a mês";"EBITDA06A",#N/A,TRUE,"ebitda A";"perfil a1",#N/A,TRUE,"perfil A";"despesas A",#N/A,TRUE,"despesa A";"análise LB6",#N/A,TRUE,"análise";"PERMANENTE",#N/A,TRUE,"permanente A";"MUTAÇÃO",#N/A,TRUE,"mutação A (2)";"prod6",#N/A,TRUE,"produção";"VOLUME A1",#N/A,TRUE,"volume A";"VOLUME A3",#N/A,TRUE,"volume A3";"VOLUME A2",#N/A,TRUE,"volume A2";"rec3",#N/A,TRUE,"receita A2";"MIX06A",#N/A,TRUE,"mix A";"LB2002 R$",#N/A,TRUE,"lb2002-R$";"LB2002 U$",#N/A,TRUE,"lb2002-U$";"LB2001 R$",#N/A,TRUE,"lb2001-R$";"LB2001 U$",#N/A,TRUE,"lb2001-U$"}</definedName>
    <definedName name="wrn.Geral." hidden="1">{#N/A,#N/A,FALSE,"Relatórios";"Vendas e Custos",#N/A,FALSE,"Vendas e Custos";"Premissas",#N/A,FALSE,"Premissas";"Projeções",#N/A,FALSE,"Projeções";"Dolar",#N/A,FALSE,"Dolar";"Original",#N/A,FALSE,"Original e UFIR"}</definedName>
    <definedName name="wrn.Geral._1" hidden="1">{#N/A,#N/A,FALSE,"Relatórios";"Vendas e Custos",#N/A,FALSE,"Vendas e Custos";"Premissas",#N/A,FALSE,"Premissas";"Projeções",#N/A,FALSE,"Projeções";"Dolar",#N/A,FALSE,"Dolar";"Original",#N/A,FALSE,"Original e UFIR"}</definedName>
    <definedName name="wrn.GERENCIAL._.01." hidden="1">{"CAPA GERENCIAL&amp;DIRETORIA",#N/A,TRUE,"capa (2)";"CAPITAL 2002",#N/A,TRUE,"capital (2)";"INDICES2002",#N/A,TRUE,"índices bal (2)";"BAL(B)2002",#N/A,TRUE,"BAL B (2)";"BANAL(B)2002",#N/A,TRUE,"B.analítico B (2)";"RESULTADO 01",#N/A,TRUE,"resultado";"RESULTADO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01",#N/A,TRUE,"produção";"ESTOQUEPA 01",#N/A,TRUE,"estoque pa";"VOLUME 01",#N/A,TRUE,"volume";"MIX 01",#N/A,TRUE,"mix";"ESTOQUE PA(2)2002",#N/A,TRUE,"estoque pa (2)";"PREÇOS 01",#N/A,TRUE,"preços";"ANALISE 01",#N/A,TRUE,"análise";"LB2002",#N/A,TRUE,"lb2002";"DESPESAS2002",#N/A,TRUE,"Desp2002";"FINANCEIRAS 01",#N/A,TRUE,"financeiras";"EBITDA 01",#N/A,TRUE,"ebitda";"FLUXO(B)2002",#N/A,TRUE,"FLUXO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1._1" hidden="1">{"CAPA GERENCIAL&amp;DIRETORIA",#N/A,TRUE,"capa (2)";"CAPITAL 2002",#N/A,TRUE,"capital (2)";"INDICES2002",#N/A,TRUE,"índices bal (2)";"BAL(B)2002",#N/A,TRUE,"BAL B (2)";"BANAL(B)2002",#N/A,TRUE,"B.analítico B (2)";"RESULTADO 01",#N/A,TRUE,"resultado";"RESULTADO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01",#N/A,TRUE,"produção";"ESTOQUEPA 01",#N/A,TRUE,"estoque pa";"VOLUME 01",#N/A,TRUE,"volume";"MIX 01",#N/A,TRUE,"mix";"ESTOQUE PA(2)2002",#N/A,TRUE,"estoque pa (2)";"PREÇOS 01",#N/A,TRUE,"preços";"ANALISE 01",#N/A,TRUE,"análise";"LB2002",#N/A,TRUE,"lb2002";"DESPESAS2002",#N/A,TRUE,"Desp2002";"FINANCEIRAS 01",#N/A,TRUE,"financeiras";"EBITDA 01",#N/A,TRUE,"ebitda";"FLUXO(B)2002",#N/A,TRUE,"FLUXO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2." hidden="1">{"CAPA GERENCIAL&amp;DIRETORIA",#N/A,TRUE,"capa (2)";"CAPITAL 2002",#N/A,TRUE,"capital (2)";"INDICES2002",#N/A,TRUE,"índices bal (2)";"BAL(B)2002",#N/A,TRUE,"BAL B (2)";"BANAL(B)2002",#N/A,TRUE,"B.analítico B (2)";"RESULTADO 02",#N/A,TRUE,"resultado";"RESULTADO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02",#N/A,TRUE,"produção";"ESTOQUEPA 02",#N/A,TRUE,"estoque pa";"VOLUME 02",#N/A,TRUE,"volume";"MIX 02",#N/A,TRUE,"mix";"ESTOQUE PA(2)2002",#N/A,TRUE,"estoque pa (2)";"PREÇOS 02",#N/A,TRUE,"preços";"ANALISE 02",#N/A,TRUE,"análise";"LB2002",#N/A,TRUE,"lb2002";"DESPESAS2002",#N/A,TRUE,"Desp2002";"FINANCEIRAS 02",#N/A,TRUE,"financeiras";"EBITDA 02",#N/A,TRUE,"ebitda";"FLUXO(B)2002",#N/A,TRUE,"FLUXO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2._1" hidden="1">{"CAPA GERENCIAL&amp;DIRETORIA",#N/A,TRUE,"capa (2)";"CAPITAL 2002",#N/A,TRUE,"capital (2)";"INDICES2002",#N/A,TRUE,"índices bal (2)";"BAL(B)2002",#N/A,TRUE,"BAL B (2)";"BANAL(B)2002",#N/A,TRUE,"B.analítico B (2)";"RESULTADO 02",#N/A,TRUE,"resultado";"RESULTADO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02",#N/A,TRUE,"produção";"ESTOQUEPA 02",#N/A,TRUE,"estoque pa";"VOLUME 02",#N/A,TRUE,"volume";"MIX 02",#N/A,TRUE,"mix";"ESTOQUE PA(2)2002",#N/A,TRUE,"estoque pa (2)";"PREÇOS 02",#N/A,TRUE,"preços";"ANALISE 02",#N/A,TRUE,"análise";"LB2002",#N/A,TRUE,"lb2002";"DESPESAS2002",#N/A,TRUE,"Desp2002";"FINANCEIRAS 02",#N/A,TRUE,"financeiras";"EBITDA 02",#N/A,TRUE,"ebitda";"FLUXO(B)2002",#N/A,TRUE,"FLUXO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3." hidden="1">{"CAPAGERENCIAL&amp;DIRETORIA",#N/A,TRUE,"capa (2)";"CAPITAL 2002",#N/A,TRUE,"capital (2)";"INDICES2002",#N/A,TRUE,"índices bal (2)";"BAL(B)2002",#N/A,TRUE,"BAL B (2)";"BANAL(B)2002",#N/A,TRUE,"B.analítico B (2)";"RESULTADO 03",#N/A,TRUE,"resultado";"RESULTADO mes a mes (B)2002",#N/A,TRUE,"resultado";"ESTOQUE(B)2002",#N/A,TRUE,"mutação B (2)";"DOAR(B)2002",#N/A,TRUE,"DOAR B (2)";"ESTOQUE(B)2002",#N/A,TRUE,"estoque";"ESTOQUEANALITICO(B)2002",#N/A,TRUE,"estoque";"PERMANENTE(B)2002",#N/A,TRUE,"permanente B (2)";"PERFIL(B)2002",#N/A,TRUE,"PERFIL B (2)";"PROVISÕES2002",#N/A,TRUE,"prov-contas a receber";"CAPA ANÁLISE",#N/A,TRUE,"capa (2)";"PRODUÇÃO 03",#N/A,TRUE,"produção";"ESTOQUEPA 03",#N/A,TRUE,"estoque pa";"VOLUME 03",#N/A,TRUE,"volume";"MIX 03",#N/A,TRUE,"mix";"ESTOQUE PA(2)2002",#N/A,TRUE,"estoque pa (2)";"PREÇOS 03",#N/A,TRUE,"preços";"ANALISE 03",#N/A,TRUE,"análise";"LB2002",#N/A,TRUE,"lb2002";"DESPESAS2002",#N/A,TRUE,"Desp2001-02";"FINANCEIRAS 03",#N/A,TRUE,"financeiras";"EBITDA 03",#N/A,TRUE,"ebitda";"FLUXO(B)2002",#N/A,TRUE,"FLUXO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3._1" hidden="1">{"CAPAGERENCIAL&amp;DIRETORIA",#N/A,TRUE,"capa (2)";"CAPITAL 2002",#N/A,TRUE,"capital (2)";"INDICES2002",#N/A,TRUE,"índices bal (2)";"BAL(B)2002",#N/A,TRUE,"BAL B (2)";"BANAL(B)2002",#N/A,TRUE,"B.analítico B (2)";"RESULTADO 03",#N/A,TRUE,"resultado";"RESULTADO mes a mes (B)2002",#N/A,TRUE,"resultado";"ESTOQUE(B)2002",#N/A,TRUE,"mutação B (2)";"DOAR(B)2002",#N/A,TRUE,"DOAR B (2)";"ESTOQUE(B)2002",#N/A,TRUE,"estoque";"ESTOQUEANALITICO(B)2002",#N/A,TRUE,"estoque";"PERMANENTE(B)2002",#N/A,TRUE,"permanente B (2)";"PERFIL(B)2002",#N/A,TRUE,"PERFIL B (2)";"PROVISÕES2002",#N/A,TRUE,"prov-contas a receber";"CAPA ANÁLISE",#N/A,TRUE,"capa (2)";"PRODUÇÃO 03",#N/A,TRUE,"produção";"ESTOQUEPA 03",#N/A,TRUE,"estoque pa";"VOLUME 03",#N/A,TRUE,"volume";"MIX 03",#N/A,TRUE,"mix";"ESTOQUE PA(2)2002",#N/A,TRUE,"estoque pa (2)";"PREÇOS 03",#N/A,TRUE,"preços";"ANALISE 03",#N/A,TRUE,"análise";"LB2002",#N/A,TRUE,"lb2002";"DESPESAS2002",#N/A,TRUE,"Desp2001-02";"FINANCEIRAS 03",#N/A,TRUE,"financeiras";"EBITDA 03",#N/A,TRUE,"ebitda";"FLUXO(B)2002",#N/A,TRUE,"FLUXO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4." hidden="1">{"CAPAGERENCIAL&amp;DIRETORIA",#N/A,TRUE,"capa (2)";"CAPITAL 2002",#N/A,TRUE,"capital (2)";"INDICES2002",#N/A,TRUE,"índices bal (2)";"BAL(B)2002",#N/A,TRUE,"BAL B (2)";"BANAL(B)2002",#N/A,TRUE,"B.analítico B (2)";"RESULTADO 04",#N/A,TRUE,"resultado";"RESULTADO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04",#N/A,TRUE,"produção";"ESTOQUEPA 04",#N/A,TRUE,"estoque";"VOLUME 04",#N/A,TRUE,"volume";"MIX 04",#N/A,TRUE,"mix";"ESTOQUE PA(2)2002",#N/A,TRUE,"estoque pa (2)";"PREÇOS 04",#N/A,TRUE,"preços";"ANALISE 04",#N/A,TRUE,"análise";"LB2002",#N/A,TRUE,"lb2002";"DESPESAS2002",#N/A,TRUE,"Desp2001-02";"FINACEIRAS 04",#N/A,TRUE,"financeiras";"EBITDA 04",#N/A,TRUE,"ebitda";"FLUXO(B)2002",#N/A,TRUE,"FLUXO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4._1" hidden="1">{"CAPAGERENCIAL&amp;DIRETORIA",#N/A,TRUE,"capa (2)";"CAPITAL 2002",#N/A,TRUE,"capital (2)";"INDICES2002",#N/A,TRUE,"índices bal (2)";"BAL(B)2002",#N/A,TRUE,"BAL B (2)";"BANAL(B)2002",#N/A,TRUE,"B.analítico B (2)";"RESULTADO 04",#N/A,TRUE,"resultado";"RESULTADO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04",#N/A,TRUE,"produção";"ESTOQUEPA 04",#N/A,TRUE,"estoque";"VOLUME 04",#N/A,TRUE,"volume";"MIX 04",#N/A,TRUE,"mix";"ESTOQUE PA(2)2002",#N/A,TRUE,"estoque pa (2)";"PREÇOS 04",#N/A,TRUE,"preços";"ANALISE 04",#N/A,TRUE,"análise";"LB2002",#N/A,TRUE,"lb2002";"DESPESAS2002",#N/A,TRUE,"Desp2001-02";"FINACEIRAS 04",#N/A,TRUE,"financeiras";"EBITDA 04",#N/A,TRUE,"ebitda";"FLUXO(B)2002",#N/A,TRUE,"FLUXO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5." hidden="1">{"CAPAGERENCIAL&amp;DIRETORIA",#N/A,TRUE,"capa (2)";"CAPITAL 2002",#N/A,TRUE,"capital (2)";"INDICES2002",#N/A,TRUE,"índices bal (2)";"BAL(B)2002",#N/A,TRUE,"BAL B (2)";"BANAL(B)2002",#N/A,TRUE,"B.analítico B (2)";"RESULTADO 05",#N/A,TRUE,"resultado";"RESULTADO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05",#N/A,TRUE,"produção";"ESTOQUEPA 05",#N/A,TRUE,"estoque";"VOLUME 05",#N/A,TRUE,"volume";"MIX 05",#N/A,TRUE,"mix";"ESTOQUE PA(2)2002",#N/A,TRUE,"estoque pa (2)";"PREÇOS 05",#N/A,TRUE,"preços";"ANALISE 05",#N/A,TRUE,"análise";"LB2002",#N/A,TRUE,"lb2002";"DESPESAS2002",#N/A,TRUE,"Desp2001-02";"FINANCEIRAS 05",#N/A,TRUE,"financeiras";"EBITDA 05",#N/A,TRUE,"ebitda";"FLUXO(B)2002",#N/A,TRUE,"FLUXO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5._1" hidden="1">{"CAPAGERENCIAL&amp;DIRETORIA",#N/A,TRUE,"capa (2)";"CAPITAL 2002",#N/A,TRUE,"capital (2)";"INDICES2002",#N/A,TRUE,"índices bal (2)";"BAL(B)2002",#N/A,TRUE,"BAL B (2)";"BANAL(B)2002",#N/A,TRUE,"B.analítico B (2)";"RESULTADO 05",#N/A,TRUE,"resultado";"RESULTADO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05",#N/A,TRUE,"produção";"ESTOQUEPA 05",#N/A,TRUE,"estoque";"VOLUME 05",#N/A,TRUE,"volume";"MIX 05",#N/A,TRUE,"mix";"ESTOQUE PA(2)2002",#N/A,TRUE,"estoque pa (2)";"PREÇOS 05",#N/A,TRUE,"preços";"ANALISE 05",#N/A,TRUE,"análise";"LB2002",#N/A,TRUE,"lb2002";"DESPESAS2002",#N/A,TRUE,"Desp2001-02";"FINANCEIRAS 05",#N/A,TRUE,"financeiras";"EBITDA 05",#N/A,TRUE,"ebitda";"FLUXO(B)2002",#N/A,TRUE,"FLUXO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6." hidden="1">{"CAPAGERENCIAL&amp;DIRETORIA",#N/A,TRUE,"capa (2)";"CAPITAL 2002",#N/A,TRUE,"capital (2)";"INDICES2002",#N/A,TRUE,"índices bal (2)";"BAL(B)2002",#N/A,TRUE,"BAL B (2)";"BANAL(B)2002",#N/A,TRUE,"B.analítico B (2)";"RESULTADO 06",#N/A,TRUE,"resultado";"RESULTADO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06",#N/A,TRUE,"produção";"ESTOQUEPA 06",#N/A,TRUE,"estoque pa";"VOLUME 06",#N/A,TRUE,"volume";"MIX 06",#N/A,TRUE,"mix";"ESTOQUE PA(2)2002",#N/A,TRUE,"estoque pa (2)";"PREÇOS 06",#N/A,TRUE,"preços";"ANALISE 06",#N/A,TRUE,"análise";"LB2002",#N/A,TRUE,"lb2002";"DESPESAS2002",#N/A,TRUE,"Desp2001-02";"FINANCEIRAS 06",#N/A,TRUE,"financeiras";"EBITDA 06",#N/A,TRUE,"ebitda";"FLUXO(B)2002",#N/A,TRUE,"FLUXO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6._1" hidden="1">{"CAPAGERENCIAL&amp;DIRETORIA",#N/A,TRUE,"capa (2)";"CAPITAL 2002",#N/A,TRUE,"capital (2)";"INDICES2002",#N/A,TRUE,"índices bal (2)";"BAL(B)2002",#N/A,TRUE,"BAL B (2)";"BANAL(B)2002",#N/A,TRUE,"B.analítico B (2)";"RESULTADO 06",#N/A,TRUE,"resultado";"RESULTADO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06",#N/A,TRUE,"produção";"ESTOQUEPA 06",#N/A,TRUE,"estoque pa";"VOLUME 06",#N/A,TRUE,"volume";"MIX 06",#N/A,TRUE,"mix";"ESTOQUE PA(2)2002",#N/A,TRUE,"estoque pa (2)";"PREÇOS 06",#N/A,TRUE,"preços";"ANALISE 06",#N/A,TRUE,"análise";"LB2002",#N/A,TRUE,"lb2002";"DESPESAS2002",#N/A,TRUE,"Desp2001-02";"FINANCEIRAS 06",#N/A,TRUE,"financeiras";"EBITDA 06",#N/A,TRUE,"ebitda";"FLUXO(B)2002",#N/A,TRUE,"FLUXO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7." hidden="1">{"CAPAGERENCIAL&amp;DIRETORIA",#N/A,TRUE,"capa (2)";"CAPITAL 2002",#N/A,TRUE,"capital (2)";"INDICES2002",#N/A,TRUE,"índices bal (2)";"BAL(B)2002",#N/A,TRUE,"BAL B (2)";"BANAL(B)2002",#N/A,TRUE,"B.analítico B (2)";"RESULTADO 07",#N/A,TRUE,"resultado";"RESULTADO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07",#N/A,TRUE,"produção";"ESTOQUEPA 07",#N/A,TRUE,"estoque pa";"VOLUME 07",#N/A,TRUE,"volume";"MIX 07",#N/A,TRUE,"mix";"ESTOQUE PA(2)2002",#N/A,TRUE,"estoque pa (2)";"PREÇOS 07",#N/A,TRUE,"preços";"ANALISE 07",#N/A,TRUE,"análise";"LB2002",#N/A,TRUE,"lb2002";"DESPESAS2002",#N/A,TRUE,"Desp2001-02";"FINANCEIRAS 07",#N/A,TRUE,"financeiras";"EBITDA 07",#N/A,TRUE,"ebitda";"FLUXO(B)2002",#N/A,TRUE,"FLUXO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7._1" hidden="1">{"CAPAGERENCIAL&amp;DIRETORIA",#N/A,TRUE,"capa (2)";"CAPITAL 2002",#N/A,TRUE,"capital (2)";"INDICES2002",#N/A,TRUE,"índices bal (2)";"BAL(B)2002",#N/A,TRUE,"BAL B (2)";"BANAL(B)2002",#N/A,TRUE,"B.analítico B (2)";"RESULTADO 07",#N/A,TRUE,"resultado";"RESULTADO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07",#N/A,TRUE,"produção";"ESTOQUEPA 07",#N/A,TRUE,"estoque pa";"VOLUME 07",#N/A,TRUE,"volume";"MIX 07",#N/A,TRUE,"mix";"ESTOQUE PA(2)2002",#N/A,TRUE,"estoque pa (2)";"PREÇOS 07",#N/A,TRUE,"preços";"ANALISE 07",#N/A,TRUE,"análise";"LB2002",#N/A,TRUE,"lb2002";"DESPESAS2002",#N/A,TRUE,"Desp2001-02";"FINANCEIRAS 07",#N/A,TRUE,"financeiras";"EBITDA 07",#N/A,TRUE,"ebitda";"FLUXO(B)2002",#N/A,TRUE,"FLUXO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8." hidden="1">{"CAPAGERENCIAL&amp;DIRETORIA",#N/A,TRUE,"capa (2)";"CAPITAL 2002",#N/A,TRUE,"capital (2)";"INDICES2002",#N/A,TRUE,"índices bal (2)";"BAL(B)2002",#N/A,TRUE,"BAL B (2)";"BANAL(B)2002",#N/A,TRUE,"B.analítico B (2)";"RESULTADO 08",#N/A,TRUE,"resultado";"RESULTADO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08",#N/A,TRUE,"produção";"ESTOQUEPA 08",#N/A,TRUE,"estoque pa";"VOLUME 08",#N/A,TRUE,"volume";"MIX 08",#N/A,TRUE,"mix";"ESTOQUE PA(2)2002",#N/A,TRUE,"estoque pa (2)";"PREÇOS 08",#N/A,TRUE,"preços";"ANALISE 08",#N/A,TRUE,"análise";"LB2002",#N/A,TRUE,"lb2002";"DESPESAS2002",#N/A,TRUE,"Desp2001-02";"FINANCEIRAS 08",#N/A,TRUE,"financeiras";"EBITDA 08",#N/A,TRUE,"ebitda";"FLUXO(B)2002",#N/A,TRUE,"FLUXO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8._1" hidden="1">{"CAPAGERENCIAL&amp;DIRETORIA",#N/A,TRUE,"capa (2)";"CAPITAL 2002",#N/A,TRUE,"capital (2)";"INDICES2002",#N/A,TRUE,"índices bal (2)";"BAL(B)2002",#N/A,TRUE,"BAL B (2)";"BANAL(B)2002",#N/A,TRUE,"B.analítico B (2)";"RESULTADO 08",#N/A,TRUE,"resultado";"RESULTADO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08",#N/A,TRUE,"produção";"ESTOQUEPA 08",#N/A,TRUE,"estoque pa";"VOLUME 08",#N/A,TRUE,"volume";"MIX 08",#N/A,TRUE,"mix";"ESTOQUE PA(2)2002",#N/A,TRUE,"estoque pa (2)";"PREÇOS 08",#N/A,TRUE,"preços";"ANALISE 08",#N/A,TRUE,"análise";"LB2002",#N/A,TRUE,"lb2002";"DESPESAS2002",#N/A,TRUE,"Desp2001-02";"FINANCEIRAS 08",#N/A,TRUE,"financeiras";"EBITDA 08",#N/A,TRUE,"ebitda";"FLUXO(B)2002",#N/A,TRUE,"FLUXO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9." hidden="1">{"CAPAGERENCIAL&amp;DIRETORIA",#N/A,TRUE,"capa (2)";"CAPITAL 2002",#N/A,TRUE,"capital (2)";"INDICES2002",#N/A,TRUE,"índices bal (2)";"BAL(B)2002",#N/A,TRUE,"BAL B (2)";"BANAL(B)2002",#N/A,TRUE,"B.analítico B (2)";"RESULTADO 09",#N/A,TRUE,"resultado";"RESULTADO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09",#N/A,TRUE,"produção";"ESTOQUEPA 09",#N/A,TRUE,"estoque pa";"VOLUME 09",#N/A,TRUE,"volume";"MIX 09",#N/A,TRUE,"mix";"ESTOQUE PA(2)2002",#N/A,TRUE,"estoque pa (2)";"PREÇOS 09",#N/A,TRUE,"preços";"ANALISE 09",#N/A,TRUE,"análise";"DESPESAS2002",#N/A,TRUE,"Desp2001-02";"FINANCEIRAS 09",#N/A,TRUE,"financeiras";"EBTIDA 09",#N/A,TRUE,"ebitda";"FLUXO(B)2002",#N/A,TRUE,"FLUXO B (2)";"DIVIDA2002",#N/A,TRUE,"dívida";"CAPA CONTROLADORA",#N/A,TRUE,"capa (2)";"BAL(A)2002",#N/A,TRUE,"BAL A (2)";"RESULTADO mes a mes (A)2002",#N/A,TRUE,"mês a mês (2)";"MUTAÇÃO(A)2002",#N/A,TRUE,"mutação A (2)";"DOAR(A)2002",#N/A,TRUE,"DOAR A (2)";"LB2002",#N/A,TRUE,"lb2002";"FLUXO(A)2002",#N/A,TRUE,"FLUXO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9._1" hidden="1">{"CAPAGERENCIAL&amp;DIRETORIA",#N/A,TRUE,"capa (2)";"CAPITAL 2002",#N/A,TRUE,"capital (2)";"INDICES2002",#N/A,TRUE,"índices bal (2)";"BAL(B)2002",#N/A,TRUE,"BAL B (2)";"BANAL(B)2002",#N/A,TRUE,"B.analítico B (2)";"RESULTADO 09",#N/A,TRUE,"resultado";"RESULTADO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09",#N/A,TRUE,"produção";"ESTOQUEPA 09",#N/A,TRUE,"estoque pa";"VOLUME 09",#N/A,TRUE,"volume";"MIX 09",#N/A,TRUE,"mix";"ESTOQUE PA(2)2002",#N/A,TRUE,"estoque pa (2)";"PREÇOS 09",#N/A,TRUE,"preços";"ANALISE 09",#N/A,TRUE,"análise";"DESPESAS2002",#N/A,TRUE,"Desp2001-02";"FINANCEIRAS 09",#N/A,TRUE,"financeiras";"EBTIDA 09",#N/A,TRUE,"ebitda";"FLUXO(B)2002",#N/A,TRUE,"FLUXO B (2)";"DIVIDA2002",#N/A,TRUE,"dívida";"CAPA CONTROLADORA",#N/A,TRUE,"capa (2)";"BAL(A)2002",#N/A,TRUE,"BAL A (2)";"RESULTADO mes a mes (A)2002",#N/A,TRUE,"mês a mês (2)";"MUTAÇÃO(A)2002",#N/A,TRUE,"mutação A (2)";"DOAR(A)2002",#N/A,TRUE,"DOAR A (2)";"LB2002",#N/A,TRUE,"lb2002";"FLUXO(A)2002",#N/A,TRUE,"FLUXO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10." hidden="1">{"capA",#N/A,TRUE,"capa (2)";"capital",#N/A,TRUE,"capital (2)";"indices1",#N/A,TRUE,"índices";"balA#",#N/A,TRUE,"bal A";"resA#11",#N/A,TRUE,"resultado A";"ebitdaA#11",#N/A,TRUE,"ebitda A";"perfA#",#N/A,TRUE,"perfil A";"doarA##",#N/A,TRUE,"DOAR A";"fluxoA##",#N/A,TRUE,"FLUXO A";"permA",#N/A,TRUE,"permanente A";"mutA",#N/A,TRUE,"mutação A";"notasA",#N/A,TRUE,"notas";"analA11",#N/A,TRUE,"análise";"despA#",#N/A,TRUE,"despesa A";"finA#11",#N/A,TRUE,"financeiras";"balanalA",#N/A,TRUE,"B.analítico A";"mesA11",#N/A,TRUE,"mês a mês";"prodA11",#N/A,TRUE,"produção";"mixA11",#N/A,TRUE,"mix A";"volA211",#N/A,TRUE,"volume A2";"volA311",#N/A,TRUE,"volume A3";"volA2",#N/A,TRUE,"volume A2";"recA11",#N/A,TRUE,"receita A2";"lb2002#",#N/A,TRUE,"lb2002-R$"}</definedName>
    <definedName name="wrn.Gerencial._.10._1" hidden="1">{"capA",#N/A,TRUE,"capa (2)";"capital",#N/A,TRUE,"capital (2)";"indices1",#N/A,TRUE,"índices";"balA#",#N/A,TRUE,"bal A";"resA#11",#N/A,TRUE,"resultado A";"ebitdaA#11",#N/A,TRUE,"ebitda A";"perfA#",#N/A,TRUE,"perfil A";"doarA##",#N/A,TRUE,"DOAR A";"fluxoA##",#N/A,TRUE,"FLUXO A";"permA",#N/A,TRUE,"permanente A";"mutA",#N/A,TRUE,"mutação A";"notasA",#N/A,TRUE,"notas";"analA11",#N/A,TRUE,"análise";"despA#",#N/A,TRUE,"despesa A";"finA#11",#N/A,TRUE,"financeiras";"balanalA",#N/A,TRUE,"B.analítico A";"mesA11",#N/A,TRUE,"mês a mês";"prodA11",#N/A,TRUE,"produção";"mixA11",#N/A,TRUE,"mix A";"volA211",#N/A,TRUE,"volume A2";"volA311",#N/A,TRUE,"volume A3";"volA2",#N/A,TRUE,"volume A2";"recA11",#N/A,TRUE,"receita A2";"lb2002#",#N/A,TRUE,"lb2002-R$"}</definedName>
    <definedName name="wrn.GERENCIAL._.11." hidden="1">{"CAPAGERENCIAL&amp;DIRETORIA",#N/A,TRUE,"capa (2)";"CAPITAL 2003",#N/A,TRUE,"capital (2)";"INDICES2003",#N/A,TRUE,"índices bal (2)";"BAL(B)2003",#N/A,TRUE,"BAL B (2)";"RESULTADO 11",#N/A,TRUE,"resultado";"EBTIDA 11",#N/A,TRUE,"ebitda";"PERFIL(B)2003",#N/A,TRUE,"PERFIL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(2)";"ESTOQUEANALITICO(B)2003",#N/A,TRUE,"est.analítico";"PROVISÕES2003",#N/A,TRUE,"prov-contas a receber";"CAPA ANÁLISE",#N/A,TRUE,"capa (2)";"ESTOQUEPA 11",#N/A,TRUE,"estoque pa";"VOLUME 11",#N/A,TRUE,"volume";"MIX 11",#N/A,TRUE,"mix";"LBRUTO2003(1)",#N/A,TRUE,"lb2003";"LBRUTO2003(2)",#N/A,TRUE,"lb2003";"LBRUTO2003(3)",#N/A,TRUE,"lb2003";"ANALISE11",#N/A,TRUE,"análise";"CAPA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1._1" hidden="1">{"CAPAGERENCIAL&amp;DIRETORIA",#N/A,TRUE,"capa (2)";"CAPITAL 2003",#N/A,TRUE,"capital (2)";"INDICES2003",#N/A,TRUE,"índices bal (2)";"BAL(B)2003",#N/A,TRUE,"BAL B (2)";"RESULTADO 11",#N/A,TRUE,"resultado";"EBTIDA 11",#N/A,TRUE,"ebitda";"PERFIL(B)2003",#N/A,TRUE,"PERFIL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(2)";"ESTOQUEANALITICO(B)2003",#N/A,TRUE,"est.analítico";"PROVISÕES2003",#N/A,TRUE,"prov-contas a receber";"CAPA ANÁLISE",#N/A,TRUE,"capa (2)";"ESTOQUEPA 11",#N/A,TRUE,"estoque pa";"VOLUME 11",#N/A,TRUE,"volume";"MIX 11",#N/A,TRUE,"mix";"LBRUTO2003(1)",#N/A,TRUE,"lb2003";"LBRUTO2003(2)",#N/A,TRUE,"lb2003";"LBRUTO2003(3)",#N/A,TRUE,"lb2003";"ANALISE11",#N/A,TRUE,"análise";"CAPA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2." hidden="1">{"CAPAGERENCIAL&amp;DIRETORIA",#N/A,TRUE,"capa (2)";"CAPITAL 2003",#N/A,TRUE,"capital (2)";"INDICES2003",#N/A,TRUE,"índices bal (2)";"BAL(B)2003",#N/A,TRUE,"BAL B (2)";"RESULTADO 12",#N/A,TRUE,"resultado";"EBTIDA 12",#N/A,TRUE,"ebitda";"PERFIL(B)2003",#N/A,TRUE,"PERFIL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(2)";"ESTOQUEANALITICO(B)2003",#N/A,TRUE,"estoque";"PROVISÕES2003",#N/A,TRUE,"prov-contas a receber";"CAPA ANÁLISE",#N/A,TRUE,"capa (2)";"ESTOQUEPA 12",#N/A,TRUE,"estoque";"PRODUÇÃO 12",#N/A,TRUE,"produção";"VOLUME 12",#N/A,TRUE,"volume";"MIX 12",#N/A,TRUE,"mix";"LBRUTO2003(1)",#N/A,TRUE,"lb2003";"LBRUTO2003(2)",#N/A,TRUE,"lb2003";"LBRUTO2003(3)",#N/A,TRUE,"lb2003";"ANALISE 12",#N/A,TRUE,"análise";"CAPA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2._1" hidden="1">{"CAPAGERENCIAL&amp;DIRETORIA",#N/A,TRUE,"capa (2)";"CAPITAL 2003",#N/A,TRUE,"capital (2)";"INDICES2003",#N/A,TRUE,"índices bal (2)";"BAL(B)2003",#N/A,TRUE,"BAL B (2)";"RESULTADO 12",#N/A,TRUE,"resultado";"EBTIDA 12",#N/A,TRUE,"ebitda";"PERFIL(B)2003",#N/A,TRUE,"PERFIL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(2)";"ESTOQUEANALITICO(B)2003",#N/A,TRUE,"estoque";"PROVISÕES2003",#N/A,TRUE,"prov-contas a receber";"CAPA ANÁLISE",#N/A,TRUE,"capa (2)";"ESTOQUEPA 12",#N/A,TRUE,"estoque";"PRODUÇÃO 12",#N/A,TRUE,"produção";"VOLUME 12",#N/A,TRUE,"volume";"MIX 12",#N/A,TRUE,"mix";"LBRUTO2003(1)",#N/A,TRUE,"lb2003";"LBRUTO2003(2)",#N/A,TRUE,"lb2003";"LBRUTO2003(3)",#N/A,TRUE,"lb2003";"ANALISE 12",#N/A,TRUE,"análise";"CAPA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rafico." hidden="1">{#N/A,#N/A,FALSE,"Graficos    ( 9 )"}</definedName>
    <definedName name="wrn.grafico._1" hidden="1">{#N/A,#N/A,FALSE,"Graficos    ( 9 )"}</definedName>
    <definedName name="wrn.IMP01." hidden="1">{#N/A,#N/A,FALSE,"PREVISÃO DE VENDAS"}</definedName>
    <definedName name="wrn.IMP01._1" hidden="1">{#N/A,#N/A,FALSE,"PREVISÃO DE VENDAS"}</definedName>
    <definedName name="wrn.IMP02." hidden="1">{"IMP02",#N/A,FALSE,"PREVISÃO DE VENDAS"}</definedName>
    <definedName name="wrn.IMP02._1" hidden="1">{"IMP02",#N/A,FALSE,"PREVISÃO DE VENDAS"}</definedName>
    <definedName name="wrn.IMP03." hidden="1">{"IMP03",#N/A,FALSE,"PREVISÃO DE VENDAS"}</definedName>
    <definedName name="wrn.IMP03._1" hidden="1">{"IMP03",#N/A,FALSE,"PREVISÃO DE VENDAS"}</definedName>
    <definedName name="wrn.INDICADORES." hidden="1">{"PARTE1",#N/A,FALSE,"Plan1"}</definedName>
    <definedName name="wrn.INDICADORES._1" hidden="1">{"PARTE1",#N/A,FALSE,"Plan1"}</definedName>
    <definedName name="wrn.INTEGRAL." hidden="1">{#N/A,#N/A,FALSE,"ATIVO-CI";#N/A,#N/A,FALSE,"PASSIVO-CI";#N/A,#N/A,FALSE,"RESULT- CI"}</definedName>
    <definedName name="wrn.INTEGRAL._1" hidden="1">{#N/A,#N/A,FALSE,"ATIVO-CI";#N/A,#N/A,FALSE,"PASSIVO-CI";#N/A,#N/A,FALSE,"RESULT- CI"}</definedName>
    <definedName name="wrn.IQRCGME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_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JUINTI._.IRENDA." hidden="1">{"Planil_IR",#N/A,FALSE,"BALJUN97";"Financeiras_Líquidas",#N/A,FALSE,"BALJUN97"}</definedName>
    <definedName name="wrn.JUINTI._.IRENDA._1" hidden="1">{"Planil_IR",#N/A,FALSE,"BALJUN97";"Financeiras_Líquidas",#N/A,FALSE,"BALJUN97"}</definedName>
    <definedName name="wrn.Orçamento._.Geral." hidden="1">{"E001 Geração de Caixa Geral",#N/A,FALSE,"PCF97-04";"E002 D.L.P. Geral",#N/A,FALSE,"PCF97-04";"E003 D.L.P. Produção Própria",#N/A,FALSE,"PCF97-04";"E004 D.L.P. Produtos de Revenda",#N/A,FALSE,"PCF97-04";"E005 Previsão C.F. P.P.",#N/A,FALSE,"PCF97-04";"E006 Previasão C.F. P.P. II",#N/A,FALSE,"PCF97-04";"E007 Preço Médio Produção Própria",#N/A,FALSE,"PCF97-04";"E008 D.F.C. Produção Própria",#N/A,FALSE,"PCF97-04";"E009 Custo Produção Própria",#N/A,FALSE,"PCF97-04";"E010 D.F.C. Revenda",#N/A,FALSE,"PCF97-04";"E011 Despesa I",#N/A,FALSE,"PCF97-04";"E012 Despesa II",#N/A,FALSE,"PCF97-04";"E013 Folha de Pagamento I",#N/A,FALSE,"PCF97-04";"E014 Folha de Pagamento II",#N/A,FALSE,"PCF97-04"}</definedName>
    <definedName name="wrn.Orçamento._.Geral._1" hidden="1">{"E001 Geração de Caixa Geral",#N/A,FALSE,"PCF97-04";"E002 D.L.P. Geral",#N/A,FALSE,"PCF97-04";"E003 D.L.P. Produção Própria",#N/A,FALSE,"PCF97-04";"E004 D.L.P. Produtos de Revenda",#N/A,FALSE,"PCF97-04";"E005 Previsão C.F. P.P.",#N/A,FALSE,"PCF97-04";"E006 Previasão C.F. P.P. II",#N/A,FALSE,"PCF97-04";"E007 Preço Médio Produção Própria",#N/A,FALSE,"PCF97-04";"E008 D.F.C. Produção Própria",#N/A,FALSE,"PCF97-04";"E009 Custo Produção Própria",#N/A,FALSE,"PCF97-04";"E010 D.F.C. Revenda",#N/A,FALSE,"PCF97-04";"E011 Despesa I",#N/A,FALSE,"PCF97-04";"E012 Despesa II",#N/A,FALSE,"PCF97-04";"E013 Folha de Pagamento I",#N/A,FALSE,"PCF97-04";"E014 Folha de Pagamento II",#N/A,FALSE,"PCF97-04"}</definedName>
    <definedName name="wrn.ORÇAMENTO._.RCSA." hidden="1">{"E001 - GERAÇÃO DE CAIXA GERAL",#N/A,FALSE,"Ajuste";"E002 - DLP GERAL",#N/A,FALSE,"Ajuste"}</definedName>
    <definedName name="wrn.ORÇAMENTO._.RCSA._1" hidden="1">{"E001 - GERAÇÃO DE CAIXA GERAL",#N/A,FALSE,"Ajuste";"E002 - DLP GERAL",#N/A,FALSE,"Ajuste"}</definedName>
    <definedName name="wrn.PA._.MENSAL." hidden="1">{#N/A,#N/A,FALSE,"PACCIL";#N/A,#N/A,FALSE,"PAITACAN";#N/A,#N/A,FALSE,"PARECO";#N/A,#N/A,FALSE,"PA62";#N/A,#N/A,FALSE,"PAFINAL";#N/A,#N/A,FALSE,"PARECONF";#N/A,#N/A,FALSE,"PARECOND"}</definedName>
    <definedName name="wrn.PA._.MENSAL._1" hidden="1">{#N/A,#N/A,FALSE,"PACCIL";#N/A,#N/A,FALSE,"PAITACAN";#N/A,#N/A,FALSE,"PARECO";#N/A,#N/A,FALSE,"PA62";#N/A,#N/A,FALSE,"PAFINAL";#N/A,#N/A,FALSE,"PARECONF";#N/A,#N/A,FALSE,"PARECOND"}</definedName>
    <definedName name="wrn.PISCOFINS2004." hidden="1">{"SLDCOMPENSAR",#N/A,TRUE,"SALDOCOMPENSAR";"RESANO",#N/A,TRUE,"Resumo Ano";"RESMENSAL",#N/A,TRUE,"Resumo Mensal";"ENTRADASJAN04",#N/A,TRUE,"EntradasJan";"DESPFINPISJAN04",#N/A,TRUE,"DESP FIN PIS-JAN04";"CUSTOJAN04",#N/A,TRUE,"DESP-JAN04";"ENTRADASFEV04",#N/A,TRUE,"EntradasFev";"DESPFINPISFEV04",#N/A,TRUE,"DESP FIN PIS-FEV04";"DESPFINCOFFEV04",#N/A,TRUE,"DESP FIN COFINS-FEV04";"CUSTOFEV04",#N/A,TRUE,"DESP-FEV04"}</definedName>
    <definedName name="wrn.PISCOFINS2004._1" hidden="1">{"SLDCOMPENSAR",#N/A,TRUE,"SALDOCOMPENSAR";"RESANO",#N/A,TRUE,"Resumo Ano";"RESMENSAL",#N/A,TRUE,"Resumo Mensal";"ENTRADASJAN04",#N/A,TRUE,"EntradasJan";"DESPFINPISJAN04",#N/A,TRUE,"DESP FIN PIS-JAN04";"CUSTOJAN04",#N/A,TRUE,"DESP-JAN04";"ENTRADASFEV04",#N/A,TRUE,"EntradasFev";"DESPFINPISFEV04",#N/A,TRUE,"DESP FIN PIS-FEV04";"DESPFINCOFFEV04",#N/A,TRUE,"DESP FIN COFINS-FEV04";"CUSTOFEV04",#N/A,TRUE,"DESP-FEV04"}</definedName>
    <definedName name="wrn.Print._.All." hidden="1">{#N/A,#N/A,FALSE,"S 2 Rent";#N/A,#N/A,FALSE,"S 3 SLV";#N/A,#N/A,FALSE,"S 4 Fin Info";#N/A,#N/A,FALSE,"S 5 Allocation";#N/A,#N/A,FALSE,"S II to PA";#N/A,#N/A,FALSE,"S III to PA";#N/A,#N/A,FALSE,"Loan S1";#N/A,#N/A,FALSE,"Loan S2 A";#N/A,#N/A,FALSE,"Annex A1 Note A";#N/A,#N/A,FALSE,"Loan S2 B";#N/A,#N/A,FALSE,"S 1 Eq Guar";#N/A,#N/A,FALSE,"S 2 Eq Guar"}</definedName>
    <definedName name="wrn.Print._.All._1" hidden="1">{#N/A,#N/A,FALSE,"S 2 Rent";#N/A,#N/A,FALSE,"S 3 SLV";#N/A,#N/A,FALSE,"S 4 Fin Info";#N/A,#N/A,FALSE,"S 5 Allocation";#N/A,#N/A,FALSE,"S II to PA";#N/A,#N/A,FALSE,"S III to PA";#N/A,#N/A,FALSE,"Loan S1";#N/A,#N/A,FALSE,"Loan S2 A";#N/A,#N/A,FALSE,"Annex A1 Note A";#N/A,#N/A,FALSE,"Loan S2 B";#N/A,#N/A,FALSE,"S 1 Eq Guar";#N/A,#N/A,FALSE,"S 2 Eq Guar"}</definedName>
    <definedName name="wrn.REFPET5.XLW." hidden="1">{#N/A,#N/A,FALSE,"Brasília";#N/A,#N/A,FALSE,"Belo Horizonte";#N/A,#N/A,FALSE,"Curitiba";#N/A,#N/A,FALSE,"Itaborai";#N/A,#N/A,FALSE,"Porto Alegre";#N/A,#N/A,FALSE,"Ribeirão Preto";#N/A,#N/A,FALSE,"RJRSA";#N/A,#N/A,FALSE,"Santos";#N/A,#N/A,FALSE,"SPAL"}</definedName>
    <definedName name="wrn.REFPET5.XLW._1" hidden="1">{#N/A,#N/A,FALSE,"Brasília";#N/A,#N/A,FALSE,"Belo Horizonte";#N/A,#N/A,FALSE,"Curitiba";#N/A,#N/A,FALSE,"Itaborai";#N/A,#N/A,FALSE,"Porto Alegre";#N/A,#N/A,FALSE,"Ribeirão Preto";#N/A,#N/A,FALSE,"RJRSA";#N/A,#N/A,FALSE,"Santos";#N/A,#N/A,FALSE,"SPAL"}</definedName>
    <definedName name="wrn.Relatório._.Completo."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wrn.Relatório._.Completo._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wrn.Relatório._.para._.Auditoria." hidden="1">{"Ajustes CS para a Auditoria",#N/A,FALSE,"Impressão";"Controle de saldos para a Auditoria",#N/A,FALSE,"Impressão";"CS Real para a Auditoria",#N/A,FALSE,"Impressão";"Ajustes IR para a Auditoria",#N/A,FALSE,"Impressão";"IR Real para a Auditoria",#N/A,FALSE,"Impressão"}</definedName>
    <definedName name="wrn.Relatório._.para._.Auditoria._1" hidden="1">{"Ajustes CS para a Auditoria",#N/A,FALSE,"Impressão";"Controle de saldos para a Auditoria",#N/A,FALSE,"Impressão";"CS Real para a Auditoria",#N/A,FALSE,"Impressão";"Ajustes IR para a Auditoria",#N/A,FALSE,"Impressão";"IR Real para a Auditoria",#N/A,FALSE,"Impressão"}</definedName>
    <definedName name="wrn.RESULTADO" hidden="1">{#N/A,#N/A,FALSE,"DRE-2";#N/A,#N/A,FALSE,"DRE";#N/A,#N/A,FALSE,"ANEX-07";#N/A,#N/A,FALSE,"ANEX-08";#N/A,#N/A,FALSE,"ANEX-09";#N/A,#N/A,FALSE,"ANEX-10";#N/A,#N/A,FALSE,"ANEX-11";#N/A,#N/A,FALSE,"ANEX-12";#N/A,#N/A,FALSE,"ANEX-13";#N/A,#N/A,FALSE,"ANEX-14";#N/A,#N/A,FALSE,"BALPTR"}</definedName>
    <definedName name="wrn.RESULTADO_1" hidden="1">{#N/A,#N/A,FALSE,"DRE-2";#N/A,#N/A,FALSE,"DRE";#N/A,#N/A,FALSE,"ANEX-07";#N/A,#N/A,FALSE,"ANEX-08";#N/A,#N/A,FALSE,"ANEX-09";#N/A,#N/A,FALSE,"ANEX-10";#N/A,#N/A,FALSE,"ANEX-11";#N/A,#N/A,FALSE,"ANEX-12";#N/A,#N/A,FALSE,"ANEX-13";#N/A,#N/A,FALSE,"ANEX-14";#N/A,#N/A,FALSE,"BALPTR"}</definedName>
    <definedName name="wrn.RESULTADO." hidden="1">{#N/A,#N/A,FALSE,"DRE-2";#N/A,#N/A,FALSE,"DRE";#N/A,#N/A,FALSE,"ANEX-07";#N/A,#N/A,FALSE,"ANEX-08";#N/A,#N/A,FALSE,"ANEX-09";#N/A,#N/A,FALSE,"ANEX-10";#N/A,#N/A,FALSE,"ANEX-11";#N/A,#N/A,FALSE,"ANEX-12";#N/A,#N/A,FALSE,"ANEX-13";#N/A,#N/A,FALSE,"ANEX-14";#N/A,#N/A,FALSE,"BALPTR"}</definedName>
    <definedName name="wrn.RESULTADO._1" hidden="1">{#N/A,#N/A,FALSE,"DRE-2";#N/A,#N/A,FALSE,"DRE";#N/A,#N/A,FALSE,"ANEX-07";#N/A,#N/A,FALSE,"ANEX-08";#N/A,#N/A,FALSE,"ANEX-09";#N/A,#N/A,FALSE,"ANEX-10";#N/A,#N/A,FALSE,"ANEX-11";#N/A,#N/A,FALSE,"ANEX-12";#N/A,#N/A,FALSE,"ANEX-13";#N/A,#N/A,FALSE,"ANEX-14";#N/A,#N/A,FALSE,"BALPTR"}</definedName>
    <definedName name="wrn.RESUMO." hidden="1">{#N/A,#N/A,FALSE,"Sheet1";#N/A,#N/A,FALSE,"Sheet2"}</definedName>
    <definedName name="wrn.RESUMO._1" hidden="1">{#N/A,#N/A,FALSE,"Sheet1";#N/A,#N/A,FALSE,"Sheet2"}</definedName>
    <definedName name="wrn.SOCIETARIA." hidden="1">{#N/A,#N/A,FALSE,"ATIVO-LEG";#N/A,#N/A,FALSE,"PASSIVO-LEG";#N/A,#N/A,FALSE,"RESULT-LEG"}</definedName>
    <definedName name="wrn.SOCIETARIA._1" hidden="1">{#N/A,#N/A,FALSE,"ATIVO-LEG";#N/A,#N/A,FALSE,"PASSIVO-LEG";#N/A,#N/A,FALSE,"RESULT-LEG"}</definedName>
    <definedName name="wrn.TUDO." hidden="1">{"ATI",#N/A,TRUE,"BALabr97";"PAS",#N/A,TRUE,"BALabr97";"REC",#N/A,TRUE,"BALabr97"}</definedName>
    <definedName name="wrn.TUDO._1" hidden="1">{"ATI",#N/A,TRUE,"BALabr97";"PAS",#N/A,TRUE,"BALabr97";"REC",#N/A,TRUE,"BALabr97"}</definedName>
    <definedName name="wrn.WKG1." hidden="1">{#N/A,#N/A,FALSE,"Exhibit A";#N/A,#N/A,FALSE,"Schedule"}</definedName>
    <definedName name="wrn.WKG1._1" hidden="1">{#N/A,#N/A,FALSE,"Exhibit A";#N/A,#N/A,FALSE,"Schedule"}</definedName>
    <definedName name="WWW" hidden="1">{#N/A,#N/A,FALSE,"1321";#N/A,#N/A,FALSE,"1324";#N/A,#N/A,FALSE,"1333";#N/A,#N/A,FALSE,"1371"}</definedName>
    <definedName name="WWW_1" hidden="1">{#N/A,#N/A,FALSE,"1321";#N/A,#N/A,FALSE,"1324";#N/A,#N/A,FALSE,"1333";#N/A,#N/A,FALSE,"1371"}</definedName>
    <definedName name="www." hidden="1">{#N/A,#N/A,FALSE,"1321";#N/A,#N/A,FALSE,"1324";#N/A,#N/A,FALSE,"1333";#N/A,#N/A,FALSE,"1371"}</definedName>
    <definedName name="www._1" hidden="1">{#N/A,#N/A,FALSE,"1321";#N/A,#N/A,FALSE,"1324";#N/A,#N/A,FALSE,"1333";#N/A,#N/A,FALSE,"1371"}</definedName>
    <definedName name="XREF_COLUMN_1" localSheetId="0" hidden="1">'[16]Teste Seguros CIE 31-12-2004'!#REF!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localSheetId="0" hidden="1">#REF!</definedName>
    <definedName name="XREF_COLUMN_18" hidden="1">#REF!</definedName>
    <definedName name="XREF_COLUMN_19" localSheetId="0" hidden="1">#REF!</definedName>
    <definedName name="XREF_COLUMN_19" hidden="1">#REF!</definedName>
    <definedName name="XREF_COLUMN_2" localSheetId="0" hidden="1">'[17]Inv - Cálc equiv'!#REF!</definedName>
    <definedName name="XREF_COLUMN_2" hidden="1">#REF!</definedName>
    <definedName name="XREF_COLUMN_20" localSheetId="0" hidden="1">#REF!</definedName>
    <definedName name="XREF_COLUMN_20" hidden="1">#REF!</definedName>
    <definedName name="XREF_COLUMN_21" localSheetId="0" hidden="1">#REF!</definedName>
    <definedName name="XREF_COLUMN_21" hidden="1">#REF!</definedName>
    <definedName name="XREF_COLUMN_22" localSheetId="0" hidden="1">#REF!</definedName>
    <definedName name="XREF_COLUMN_22" hidden="1">#REF!</definedName>
    <definedName name="XREF_COLUMN_23" localSheetId="0" hidden="1">#REF!</definedName>
    <definedName name="XREF_COLUMN_23" hidden="1">#REF!</definedName>
    <definedName name="XREF_COLUMN_24" localSheetId="0" hidden="1">[18]FIF!#REF!</definedName>
    <definedName name="XREF_COLUMN_24" hidden="1">#REF!</definedName>
    <definedName name="XREF_COLUMN_25" hidden="1">#REF!</definedName>
    <definedName name="XREF_COLUMN_26" localSheetId="0" hidden="1">'[19]REALIZÁVEL A LONGO PRAZO'!#REF!</definedName>
    <definedName name="XREF_COLUMN_26" hidden="1">#REF!</definedName>
    <definedName name="XREF_COLUMN_27" hidden="1">#REF!</definedName>
    <definedName name="XREF_COLUMN_28" hidden="1">#REF!</definedName>
    <definedName name="XREF_COLUMN_29" hidden="1">#REF!</definedName>
    <definedName name="XREF_COLUMN_3" localSheetId="0" hidden="1">'[16]Teste Seguros CIE 31-12-2005'!#REF!</definedName>
    <definedName name="XREF_COLUMN_3" hidden="1">#REF!</definedName>
    <definedName name="XREF_COLUMN_30" hidden="1">#REF!</definedName>
    <definedName name="XREF_COLUMN_31" hidden="1">#REF!</definedName>
    <definedName name="XREF_COLUMN_32" hidden="1">#REF!</definedName>
    <definedName name="XREF_COLUMN_33" hidden="1">#REF!</definedName>
    <definedName name="XREF_COLUMN_34" hidden="1">#REF!</definedName>
    <definedName name="XREF_COLUMN_35" hidden="1">#REF!</definedName>
    <definedName name="XREF_COLUMN_36" hidden="1">#REF!</definedName>
    <definedName name="XREF_COLUMN_37" hidden="1">#REF!</definedName>
    <definedName name="XREF_COLUMN_38" hidden="1">#REF!</definedName>
    <definedName name="XREF_COLUMN_39" localSheetId="0" hidden="1">[20]Composição!#REF!</definedName>
    <definedName name="XREF_COLUMN_39" hidden="1">#REF!</definedName>
    <definedName name="XREF_COLUMN_4" localSheetId="0" hidden="1">'[21]IR Diferido - 2006'!#REF!</definedName>
    <definedName name="XREF_COLUMN_4" hidden="1">#REF!</definedName>
    <definedName name="XREF_COLUMN_40" localSheetId="0" hidden="1">[20]Composição!#REF!</definedName>
    <definedName name="XREF_COLUMN_40" hidden="1">#REF!</definedName>
    <definedName name="XREF_COLUMN_5" localSheetId="0" hidden="1">'[22]Teste de Rec Apl Fin Dez-03'!#REF!</definedName>
    <definedName name="XREF_COLUMN_5" hidden="1">#REF!</definedName>
    <definedName name="XREF_COLUMN_6" localSheetId="0" hidden="1">'[22]Teste de Rec Apl Fin Dez-03'!#REF!</definedName>
    <definedName name="XREF_COLUMN_6" hidden="1">#REF!</definedName>
    <definedName name="XREF_COLUMN_7" hidden="1">#REF!</definedName>
    <definedName name="XREF_COLUMN_8" localSheetId="0" hidden="1">#REF!</definedName>
    <definedName name="XREF_COLUMN_8" hidden="1">#REF!</definedName>
    <definedName name="XREF_COLUMN_9" localSheetId="0" hidden="1">#REF!</definedName>
    <definedName name="XREF_COLUMN_9" hidden="1">#REF!</definedName>
    <definedName name="XRefActiveRow" localSheetId="0" hidden="1">#REF!</definedName>
    <definedName name="XRefActiveRow" hidden="1">#REF!</definedName>
    <definedName name="XRefColumnsCount" hidden="1">1</definedName>
    <definedName name="XRefCopy1" localSheetId="0" hidden="1">'[21]IR Diferido - 2006'!#REF!</definedName>
    <definedName name="XRefCopy1" hidden="1">#REF!</definedName>
    <definedName name="XRefCopy10" localSheetId="0" hidden="1">#REF!</definedName>
    <definedName name="XRefCopy10" hidden="1">#REF!</definedName>
    <definedName name="XRefCopy10Row" localSheetId="0" hidden="1">[23]XREF!#REF!</definedName>
    <definedName name="XRefCopy10Row" hidden="1">#REF!</definedName>
    <definedName name="XRefCopy11" localSheetId="0" hidden="1">#REF!</definedName>
    <definedName name="XRefCopy11" hidden="1">#REF!</definedName>
    <definedName name="XRefCopy11Row" localSheetId="0" hidden="1">#REF!</definedName>
    <definedName name="XRefCopy11Row" hidden="1">#REF!</definedName>
    <definedName name="XRefCopy12" localSheetId="0" hidden="1">#REF!</definedName>
    <definedName name="XRefCopy12" hidden="1">#REF!</definedName>
    <definedName name="XRefCopy12Row" hidden="1">#REF!</definedName>
    <definedName name="XRefCopy13" localSheetId="0" hidden="1">#REF!</definedName>
    <definedName name="XRefCopy13" hidden="1">#REF!</definedName>
    <definedName name="XRefCopy13Row" hidden="1">#REF!</definedName>
    <definedName name="XRefCopy14" localSheetId="0" hidden="1">#REF!</definedName>
    <definedName name="XRefCopy14" hidden="1">#REF!</definedName>
    <definedName name="XRefCopy14Row" hidden="1">#REF!</definedName>
    <definedName name="XRefCopy15" localSheetId="0" hidden="1">#REF!</definedName>
    <definedName name="XRefCopy15" hidden="1">#REF!</definedName>
    <definedName name="XRefCopy15Row" hidden="1">#REF!</definedName>
    <definedName name="XRefCopy16" localSheetId="0" hidden="1">'[24]Movimentação T4F'!#REF!</definedName>
    <definedName name="XRefCopy16" hidden="1">#REF!</definedName>
    <definedName name="XRefCopy16Row" localSheetId="0" hidden="1">#REF!</definedName>
    <definedName name="XRefCopy16Row" hidden="1">#REF!</definedName>
    <definedName name="XRefCopy17" localSheetId="0" hidden="1">#REF!</definedName>
    <definedName name="XRefCopy17" hidden="1">#REF!</definedName>
    <definedName name="XRefCopy17Row" hidden="1">#REF!</definedName>
    <definedName name="XRefCopy18" localSheetId="0" hidden="1">#REF!</definedName>
    <definedName name="XRefCopy18" hidden="1">#REF!</definedName>
    <definedName name="XRefCopy18Row" localSheetId="0" hidden="1">#REF!</definedName>
    <definedName name="XRefCopy18Row" hidden="1">#REF!</definedName>
    <definedName name="XRefCopy19Row" localSheetId="0" hidden="1">#REF!</definedName>
    <definedName name="XRefCopy19Row" hidden="1">#REF!</definedName>
    <definedName name="XRefCopy1Row" localSheetId="0" hidden="1">#REF!</definedName>
    <definedName name="XRefCopy1Row" hidden="1">#REF!</definedName>
    <definedName name="XRefCopy2" localSheetId="0" hidden="1">#REF!</definedName>
    <definedName name="XRefCopy2" hidden="1">#REF!</definedName>
    <definedName name="XRefCopy20" localSheetId="0" hidden="1">#REF!</definedName>
    <definedName name="XRefCopy20" hidden="1">#REF!</definedName>
    <definedName name="XRefCopy20Row" localSheetId="0" hidden="1">#REF!</definedName>
    <definedName name="XRefCopy20Row" hidden="1">#REF!</definedName>
    <definedName name="XRefCopy21" localSheetId="0" hidden="1">#REF!</definedName>
    <definedName name="XRefCopy21" hidden="1">#REF!</definedName>
    <definedName name="XRefCopy21Row" localSheetId="0" hidden="1">#REF!</definedName>
    <definedName name="XRefCopy21Row" hidden="1">#REF!</definedName>
    <definedName name="XRefCopy22" localSheetId="0" hidden="1">#REF!</definedName>
    <definedName name="XRefCopy22" hidden="1">#REF!</definedName>
    <definedName name="XRefCopy22Row" localSheetId="0" hidden="1">#REF!</definedName>
    <definedName name="XRefCopy22Row" hidden="1">#REF!</definedName>
    <definedName name="XRefCopy23" localSheetId="0" hidden="1">#REF!</definedName>
    <definedName name="XRefCopy23" hidden="1">#REF!</definedName>
    <definedName name="XRefCopy23Row" localSheetId="0" hidden="1">#REF!</definedName>
    <definedName name="XRefCopy23Row" hidden="1">#REF!</definedName>
    <definedName name="XRefCopy24" localSheetId="0" hidden="1">#REF!</definedName>
    <definedName name="XRefCopy24" hidden="1">#REF!</definedName>
    <definedName name="XRefCopy24Row" localSheetId="0" hidden="1">#REF!</definedName>
    <definedName name="XRefCopy24Row" hidden="1">#REF!</definedName>
    <definedName name="XRefCopy25" localSheetId="0" hidden="1">#REF!</definedName>
    <definedName name="XRefCopy25" hidden="1">#REF!</definedName>
    <definedName name="XRefCopy25Row" localSheetId="0" hidden="1">#REF!</definedName>
    <definedName name="XRefCopy25Row" hidden="1">#REF!</definedName>
    <definedName name="XRefCopy26" hidden="1">#REF!</definedName>
    <definedName name="XRefCopy26Row" hidden="1">#REF!</definedName>
    <definedName name="XRefCopy27" localSheetId="0" hidden="1">#REF!</definedName>
    <definedName name="XRefCopy27" hidden="1">#REF!</definedName>
    <definedName name="XRefCopy27Row" localSheetId="0" hidden="1">#REF!</definedName>
    <definedName name="XRefCopy27Row" hidden="1">#REF!</definedName>
    <definedName name="XRefCopy28" localSheetId="0" hidden="1">#REF!</definedName>
    <definedName name="XRefCopy28" hidden="1">#REF!</definedName>
    <definedName name="XRefCopy28Row" localSheetId="0" hidden="1">#REF!</definedName>
    <definedName name="XRefCopy28Row" hidden="1">#REF!</definedName>
    <definedName name="XRefCopy29" localSheetId="0" hidden="1">#REF!</definedName>
    <definedName name="XRefCopy29" hidden="1">#REF!</definedName>
    <definedName name="XRefCopy29Row" localSheetId="0" hidden="1">#REF!</definedName>
    <definedName name="XRefCopy29Row" hidden="1">#REF!</definedName>
    <definedName name="XRefCopy2Row" hidden="1">#REF!</definedName>
    <definedName name="XRefCopy3" localSheetId="0" hidden="1">#REF!</definedName>
    <definedName name="XRefCopy3" hidden="1">#REF!</definedName>
    <definedName name="XRefCopy30" localSheetId="0" hidden="1">#REF!</definedName>
    <definedName name="XRefCopy30" hidden="1">#REF!</definedName>
    <definedName name="XRefCopy30Row" localSheetId="0" hidden="1">#REF!</definedName>
    <definedName name="XRefCopy30Row" hidden="1">#REF!</definedName>
    <definedName name="XRefCopy31" localSheetId="0" hidden="1">#REF!</definedName>
    <definedName name="XRefCopy31" hidden="1">#REF!</definedName>
    <definedName name="XRefCopy31Row" localSheetId="0" hidden="1">#REF!</definedName>
    <definedName name="XRefCopy31Row" hidden="1">#REF!</definedName>
    <definedName name="XRefCopy32" localSheetId="0" hidden="1">#REF!</definedName>
    <definedName name="XRefCopy32" hidden="1">#REF!</definedName>
    <definedName name="XRefCopy32Row" localSheetId="0" hidden="1">#REF!</definedName>
    <definedName name="XRefCopy32Row" hidden="1">#REF!</definedName>
    <definedName name="XRefCopy33" localSheetId="0" hidden="1">#REF!</definedName>
    <definedName name="XRefCopy33" hidden="1">#REF!</definedName>
    <definedName name="XRefCopy33Row" localSheetId="0" hidden="1">#REF!</definedName>
    <definedName name="XRefCopy33Row" hidden="1">#REF!</definedName>
    <definedName name="XRefCopy34" localSheetId="0" hidden="1">#REF!</definedName>
    <definedName name="XRefCopy34" hidden="1">#REF!</definedName>
    <definedName name="XRefCopy34Row" localSheetId="0" hidden="1">#REF!</definedName>
    <definedName name="XRefCopy34Row" hidden="1">#REF!</definedName>
    <definedName name="XRefCopy35" localSheetId="0" hidden="1">#REF!</definedName>
    <definedName name="XRefCopy35" hidden="1">#REF!</definedName>
    <definedName name="XRefCopy35Row" localSheetId="0" hidden="1">#REF!</definedName>
    <definedName name="XRefCopy35Row" hidden="1">#REF!</definedName>
    <definedName name="XRefCopy36" localSheetId="0" hidden="1">#REF!</definedName>
    <definedName name="XRefCopy36" hidden="1">#REF!</definedName>
    <definedName name="XRefCopy36Row" localSheetId="0" hidden="1">#REF!</definedName>
    <definedName name="XRefCopy36Row" hidden="1">#REF!</definedName>
    <definedName name="XRefCopy37" localSheetId="0" hidden="1">#REF!</definedName>
    <definedName name="XRefCopy37" hidden="1">#REF!</definedName>
    <definedName name="XRefCopy37Row" localSheetId="0" hidden="1">#REF!</definedName>
    <definedName name="XRefCopy37Row" hidden="1">#REF!</definedName>
    <definedName name="XRefCopy38" localSheetId="0" hidden="1">#REF!</definedName>
    <definedName name="XRefCopy38" hidden="1">#REF!</definedName>
    <definedName name="XRefCopy38Row" localSheetId="0" hidden="1">#REF!</definedName>
    <definedName name="XRefCopy38Row" hidden="1">#REF!</definedName>
    <definedName name="XRefCopy39" localSheetId="0" hidden="1">#REF!</definedName>
    <definedName name="XRefCopy39" hidden="1">#REF!</definedName>
    <definedName name="XRefCopy39Row" localSheetId="0" hidden="1">#REF!</definedName>
    <definedName name="XRefCopy39Row" hidden="1">#REF!</definedName>
    <definedName name="XRefCopy3Row" localSheetId="0" hidden="1">#REF!</definedName>
    <definedName name="XRefCopy3Row" hidden="1">#REF!</definedName>
    <definedName name="XRefCopy4" hidden="1">#REF!</definedName>
    <definedName name="XRefCopy42" hidden="1">#REF!</definedName>
    <definedName name="XRefCopy43" hidden="1">#REF!</definedName>
    <definedName name="XRefCopy44" hidden="1">#REF!</definedName>
    <definedName name="XRefCopy45" hidden="1">#REF!</definedName>
    <definedName name="XRefCopy46" hidden="1">#REF!</definedName>
    <definedName name="XRefCopy47" hidden="1">#REF!</definedName>
    <definedName name="XRefCopy48" hidden="1">#REF!</definedName>
    <definedName name="XRefCopy4Row" hidden="1">#REF!</definedName>
    <definedName name="XRefCopy5Row" localSheetId="0" hidden="1">#REF!</definedName>
    <definedName name="XRefCopy5Row" hidden="1">#REF!</definedName>
    <definedName name="XRefCopy6" localSheetId="0" hidden="1">#REF!</definedName>
    <definedName name="XRefCopy6" hidden="1">#REF!</definedName>
    <definedName name="XRefCopy6Row" localSheetId="0" hidden="1">#REF!</definedName>
    <definedName name="XRefCopy6Row" hidden="1">#REF!</definedName>
    <definedName name="XRefCopy7" localSheetId="0" hidden="1">#REF!</definedName>
    <definedName name="XRefCopy7" hidden="1">#REF!</definedName>
    <definedName name="XRefCopy7Row" localSheetId="0" hidden="1">#REF!</definedName>
    <definedName name="XRefCopy7Row" hidden="1">#REF!</definedName>
    <definedName name="XRefCopy8" localSheetId="0" hidden="1">#REF!</definedName>
    <definedName name="XRefCopy8" hidden="1">#REF!</definedName>
    <definedName name="XRefCopy8Row" localSheetId="0" hidden="1">#REF!</definedName>
    <definedName name="XRefCopy8Row" hidden="1">#REF!</definedName>
    <definedName name="XRefCopy9" localSheetId="0" hidden="1">#REF!</definedName>
    <definedName name="XRefCopy9" hidden="1">#REF!</definedName>
    <definedName name="XRefCopy9Row" localSheetId="0" hidden="1">#REF!</definedName>
    <definedName name="XRefCopy9Row" hidden="1">#REF!</definedName>
    <definedName name="XRefCopyRangeCount" hidden="1">1</definedName>
    <definedName name="XRefPaste1" localSheetId="0" hidden="1">#REF!</definedName>
    <definedName name="XRefPaste1" hidden="1">#REF!</definedName>
    <definedName name="XRefPaste10"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localSheetId="0" hidden="1">#REF!</definedName>
    <definedName name="XRefPaste17" hidden="1">#REF!</definedName>
    <definedName name="XRefPaste17Row" localSheetId="0" hidden="1">#REF!</definedName>
    <definedName name="XRefPaste17Row" hidden="1">#REF!</definedName>
    <definedName name="XRefPaste18" localSheetId="0" hidden="1">#REF!</definedName>
    <definedName name="XRefPaste18" hidden="1">#REF!</definedName>
    <definedName name="XRefPaste18Row" localSheetId="0" hidden="1">#REF!</definedName>
    <definedName name="XRefPaste18Row" hidden="1">#REF!</definedName>
    <definedName name="XRefPaste19" localSheetId="0" hidden="1">#REF!</definedName>
    <definedName name="XRefPaste19" hidden="1">#REF!</definedName>
    <definedName name="XRefPaste19Row" localSheetId="0" hidden="1">#REF!</definedName>
    <definedName name="XRefPaste19Row" hidden="1">#REF!</definedName>
    <definedName name="XRefPaste2" localSheetId="0" hidden="1">#REF!</definedName>
    <definedName name="XRefPaste2" hidden="1">#REF!</definedName>
    <definedName name="XRefPaste20" localSheetId="0" hidden="1">#REF!</definedName>
    <definedName name="XRefPaste20" hidden="1">#REF!</definedName>
    <definedName name="XRefPaste20Row" localSheetId="0" hidden="1">#REF!</definedName>
    <definedName name="XRefPaste20Row" hidden="1">#REF!</definedName>
    <definedName name="XRefPaste21" localSheetId="0" hidden="1">#REF!</definedName>
    <definedName name="XRefPaste21" hidden="1">#REF!</definedName>
    <definedName name="XRefPaste21Row" localSheetId="0" hidden="1">#REF!</definedName>
    <definedName name="XRefPaste21Row" hidden="1">#REF!</definedName>
    <definedName name="XRefPaste22" localSheetId="0" hidden="1">#REF!</definedName>
    <definedName name="XRefPaste22" hidden="1">#REF!</definedName>
    <definedName name="XRefPaste22Row" localSheetId="0" hidden="1">#REF!</definedName>
    <definedName name="XRefPaste22Row" hidden="1">#REF!</definedName>
    <definedName name="XRefPaste23" localSheetId="0" hidden="1">#REF!</definedName>
    <definedName name="XRefPaste23" hidden="1">#REF!</definedName>
    <definedName name="XRefPaste23Row" localSheetId="0" hidden="1">#REF!</definedName>
    <definedName name="XRefPaste23Row" hidden="1">#REF!</definedName>
    <definedName name="XRefPaste24" localSheetId="0" hidden="1">#REF!</definedName>
    <definedName name="XRefPaste24" hidden="1">#REF!</definedName>
    <definedName name="XRefPaste24Row" localSheetId="0" hidden="1">#REF!</definedName>
    <definedName name="XRefPaste24Row" hidden="1">#REF!</definedName>
    <definedName name="XRefPaste25" localSheetId="0" hidden="1">#REF!</definedName>
    <definedName name="XRefPaste25" hidden="1">#REF!</definedName>
    <definedName name="XRefPaste25Row" localSheetId="0" hidden="1">#REF!</definedName>
    <definedName name="XRefPaste25Row" hidden="1">#REF!</definedName>
    <definedName name="XRefPaste26" localSheetId="0" hidden="1">#REF!</definedName>
    <definedName name="XRefPaste26" hidden="1">#REF!</definedName>
    <definedName name="XRefPaste26Row" localSheetId="0" hidden="1">#REF!</definedName>
    <definedName name="XRefPaste26Row" hidden="1">#REF!</definedName>
    <definedName name="XRefPaste27" localSheetId="0" hidden="1">#REF!</definedName>
    <definedName name="XRefPaste27" hidden="1">#REF!</definedName>
    <definedName name="XRefPaste27Row" localSheetId="0" hidden="1">#REF!</definedName>
    <definedName name="XRefPaste27Row" hidden="1">#REF!</definedName>
    <definedName name="XRefPaste28Row" localSheetId="0" hidden="1">#REF!</definedName>
    <definedName name="XRefPaste28Row" hidden="1">#REF!</definedName>
    <definedName name="XRefPaste29Row" localSheetId="0" hidden="1">#REF!</definedName>
    <definedName name="XRefPaste29Row" hidden="1">#REF!</definedName>
    <definedName name="XRefPaste2Row" localSheetId="0" hidden="1">#REF!</definedName>
    <definedName name="XRefPaste2Row" hidden="1">#REF!</definedName>
    <definedName name="XRefPaste30" localSheetId="0" hidden="1">#REF!</definedName>
    <definedName name="XRefPaste30" hidden="1">#REF!</definedName>
    <definedName name="XRefPaste30Row" localSheetId="0" hidden="1">#REF!</definedName>
    <definedName name="XRefPaste30Row" hidden="1">#REF!</definedName>
    <definedName name="XRefPaste31Row" localSheetId="0" hidden="1">#REF!</definedName>
    <definedName name="XRefPaste31Row" hidden="1">#REF!</definedName>
    <definedName name="XRefPaste32Row" localSheetId="0" hidden="1">#REF!</definedName>
    <definedName name="XRefPaste32Row" hidden="1">#REF!</definedName>
    <definedName name="XRefPaste33Row" localSheetId="0" hidden="1">#REF!</definedName>
    <definedName name="XRefPaste33Row" hidden="1">#REF!</definedName>
    <definedName name="XRefPaste4" localSheetId="0" hidden="1">#REF!</definedName>
    <definedName name="XRefPaste4" hidden="1">#REF!</definedName>
    <definedName name="XRefPaste4Row" localSheetId="0" hidden="1">#REF!</definedName>
    <definedName name="XRefPaste4Row" hidden="1">#REF!</definedName>
    <definedName name="XRefPaste5" localSheetId="0" hidden="1">#REF!</definedName>
    <definedName name="XRefPaste5" hidden="1">#REF!</definedName>
    <definedName name="XRefPaste6" localSheetId="0" hidden="1">#REF!</definedName>
    <definedName name="XRefPaste6" hidden="1">#REF!</definedName>
    <definedName name="XRefPaste6Row" hidden="1">#REF!</definedName>
    <definedName name="XRefPaste7" localSheetId="0" hidden="1">#REF!</definedName>
    <definedName name="XRefPaste7" hidden="1">#REF!</definedName>
    <definedName name="XRefPaste8" hidden="1">#REF!</definedName>
    <definedName name="XRefPaste8Row" hidden="1">#REF!</definedName>
    <definedName name="XRefPaste9" hidden="1">#REF!</definedName>
    <definedName name="XRefPaste9Row" hidden="1">#REF!</definedName>
    <definedName name="XRefPasteRangeCount" hidden="1">3</definedName>
    <definedName name="z" hidden="1">#REF!</definedName>
    <definedName name="Z_70ACAE61_1F25_11D3_B062_00104BC637D4_.wvu.Cols" hidden="1">#REF!</definedName>
    <definedName name="Z_70ACAE61_1F25_11D3_B062_00104BC637D4_.wvu.PrintArea" hidden="1">#REF!</definedName>
    <definedName name="Z_70ACAE61_1F25_11D3_B062_00104BC637D4_.wvu.PrintTitles" hidden="1">#REF!</definedName>
    <definedName name="Z_FAB890B6_A7DF_49B5_8B84_7933F7804438_.wvu.PrintArea" localSheetId="0" hidden="1">#REF!</definedName>
    <definedName name="Z_FAB890B6_A7DF_49B5_8B84_7933F7804438_.wvu.PrintArea"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W61" i="34" l="1"/>
  <c r="W56" i="34"/>
  <c r="W43" i="34"/>
  <c r="W30" i="34"/>
  <c r="W21" i="34"/>
  <c r="W10" i="34"/>
  <c r="W23" i="33"/>
  <c r="W21" i="33"/>
  <c r="W22" i="33" s="1"/>
  <c r="W20" i="33"/>
  <c r="W18" i="33"/>
  <c r="W17" i="33"/>
  <c r="W16" i="33"/>
  <c r="W15" i="33"/>
  <c r="W14" i="33"/>
  <c r="W13" i="33"/>
  <c r="W12" i="33"/>
  <c r="W10" i="33"/>
  <c r="I20" i="38"/>
  <c r="W9" i="34" l="1"/>
  <c r="W29" i="34"/>
  <c r="W62" i="34" s="1"/>
  <c r="I42" i="38"/>
  <c r="I29" i="38"/>
  <c r="I10" i="38"/>
  <c r="I9" i="38" s="1"/>
  <c r="V56" i="34"/>
  <c r="V43" i="34"/>
  <c r="V30" i="34"/>
  <c r="V21" i="34"/>
  <c r="V10" i="34"/>
  <c r="I28" i="38" l="1"/>
  <c r="I56" i="38"/>
  <c r="V9" i="34"/>
  <c r="V29" i="34"/>
  <c r="V62" i="34" s="1"/>
  <c r="I24" i="37" l="1"/>
  <c r="I12" i="37"/>
  <c r="I19" i="37" s="1"/>
  <c r="V18" i="33"/>
  <c r="V20" i="33" s="1"/>
  <c r="V22" i="33" s="1"/>
  <c r="V23" i="33" s="1"/>
  <c r="V11" i="33"/>
  <c r="V12" i="33" s="1"/>
  <c r="I28" i="37" l="1"/>
  <c r="I31" i="37" s="1"/>
  <c r="I32" i="37" s="1"/>
  <c r="I13" i="37"/>
  <c r="U24" i="33" l="1"/>
  <c r="U16" i="34" l="1"/>
  <c r="U10" i="34"/>
  <c r="U15" i="34"/>
  <c r="U18" i="33"/>
  <c r="U20" i="33" s="1"/>
  <c r="U22" i="33" s="1"/>
  <c r="U23" i="33" s="1"/>
  <c r="U11" i="33"/>
  <c r="U12" i="33" s="1"/>
  <c r="U56" i="34"/>
  <c r="U43" i="34"/>
  <c r="U30" i="34"/>
  <c r="U21" i="34"/>
  <c r="T56" i="34"/>
  <c r="T43" i="34"/>
  <c r="T30" i="34"/>
  <c r="T21" i="34"/>
  <c r="T10" i="34"/>
  <c r="T18" i="33"/>
  <c r="T20" i="33"/>
  <c r="T22" i="33" s="1"/>
  <c r="T23" i="33" s="1"/>
  <c r="T11" i="33"/>
  <c r="T12" i="33" s="1"/>
  <c r="S10" i="34"/>
  <c r="U29" i="34" l="1"/>
  <c r="U62" i="34" s="1"/>
  <c r="U9" i="34"/>
  <c r="T29" i="34"/>
  <c r="T62" i="34" s="1"/>
  <c r="T9" i="34"/>
  <c r="S56" i="34"/>
  <c r="S43" i="34"/>
  <c r="S29" i="34"/>
  <c r="S62" i="34" s="1"/>
  <c r="S30" i="34"/>
  <c r="S21" i="34"/>
  <c r="S9" i="34" s="1"/>
  <c r="S12" i="33"/>
  <c r="S23" i="33"/>
  <c r="S22" i="33"/>
  <c r="S20" i="33"/>
  <c r="S18" i="33"/>
  <c r="S11" i="33"/>
  <c r="H42" i="38"/>
  <c r="G42" i="38"/>
  <c r="G56" i="38" s="1"/>
  <c r="H39" i="38"/>
  <c r="H35" i="38"/>
  <c r="H29" i="38" s="1"/>
  <c r="H56" i="38" s="1"/>
  <c r="G29" i="38"/>
  <c r="G20" i="38"/>
  <c r="H20" i="38"/>
  <c r="G10" i="38"/>
  <c r="H10" i="38"/>
  <c r="G9" i="38" l="1"/>
  <c r="G28" i="38"/>
  <c r="H28" i="38"/>
  <c r="H9" i="38"/>
  <c r="R56" i="34" l="1"/>
  <c r="R30" i="34"/>
  <c r="K43" i="34"/>
  <c r="K30" i="34"/>
  <c r="R21" i="34"/>
  <c r="R10" i="34"/>
  <c r="G32" i="37"/>
  <c r="H32" i="37"/>
  <c r="G31" i="37"/>
  <c r="H31" i="37"/>
  <c r="G28" i="37"/>
  <c r="H28" i="37"/>
  <c r="H24" i="37"/>
  <c r="H19" i="37"/>
  <c r="G19" i="37"/>
  <c r="F19" i="37"/>
  <c r="H13" i="37"/>
  <c r="H12" i="37"/>
  <c r="E24" i="37"/>
  <c r="F24" i="37"/>
  <c r="G24" i="37"/>
  <c r="E28" i="37"/>
  <c r="R43" i="34" l="1"/>
  <c r="R29" i="34" s="1"/>
  <c r="R62" i="34" s="1"/>
  <c r="R9" i="34"/>
  <c r="F28" i="37"/>
  <c r="E13" i="37" l="1"/>
  <c r="F13" i="37"/>
  <c r="G13" i="37"/>
  <c r="E12" i="37"/>
  <c r="F12" i="37"/>
  <c r="G12" i="37"/>
  <c r="R25" i="33"/>
  <c r="R23" i="33"/>
  <c r="R22" i="33"/>
  <c r="R20" i="33"/>
  <c r="R18" i="33"/>
  <c r="R15" i="33"/>
  <c r="R12" i="33"/>
  <c r="R11" i="33"/>
  <c r="Q23" i="33"/>
  <c r="Q22" i="33"/>
  <c r="M43" i="34" l="1"/>
  <c r="M56" i="34"/>
  <c r="M30" i="34" l="1"/>
  <c r="M62" i="34" s="1"/>
  <c r="M29" i="34" l="1"/>
  <c r="Q12" i="33" l="1"/>
  <c r="C20" i="33"/>
  <c r="O56" i="34" l="1"/>
  <c r="M15" i="33" l="1"/>
  <c r="J56" i="34" l="1"/>
  <c r="D25" i="33" l="1"/>
  <c r="E25" i="33"/>
  <c r="F25" i="33"/>
  <c r="G25" i="33"/>
  <c r="H25" i="33"/>
  <c r="I25" i="33"/>
  <c r="J25" i="33"/>
  <c r="K25" i="33"/>
  <c r="L25" i="33"/>
  <c r="M25" i="33"/>
  <c r="N25" i="33"/>
  <c r="O25" i="33"/>
  <c r="P25" i="33"/>
  <c r="C25" i="33"/>
  <c r="D20" i="33"/>
  <c r="E20" i="33"/>
  <c r="F20" i="33"/>
  <c r="G20" i="33"/>
  <c r="H20" i="33"/>
  <c r="I20" i="33"/>
  <c r="J20" i="33"/>
  <c r="K20" i="33"/>
  <c r="L20" i="33"/>
  <c r="M20" i="33"/>
  <c r="O20" i="33"/>
  <c r="P20" i="33"/>
  <c r="Q20" i="33"/>
  <c r="Q43" i="34" l="1"/>
  <c r="Q30" i="34"/>
  <c r="Q21" i="34"/>
  <c r="Q10" i="34"/>
  <c r="Q29" i="34" l="1"/>
  <c r="Q9" i="34"/>
  <c r="Q56" i="34"/>
  <c r="Q25" i="33"/>
  <c r="Q18" i="33"/>
  <c r="Q15" i="33"/>
  <c r="Q11" i="33"/>
  <c r="Q62" i="34" l="1"/>
  <c r="P56" i="34" l="1"/>
  <c r="P30" i="34"/>
  <c r="P43" i="34"/>
  <c r="P21" i="34"/>
  <c r="P10" i="34"/>
  <c r="P29" i="34" l="1"/>
  <c r="P62" i="34" s="1"/>
  <c r="P9" i="34"/>
  <c r="P18" i="33" l="1"/>
  <c r="P11" i="33"/>
  <c r="P15" i="33" l="1"/>
  <c r="P22" i="33" s="1"/>
  <c r="P23" i="33" s="1"/>
  <c r="P12" i="33"/>
  <c r="C18" i="33"/>
  <c r="D18" i="33"/>
  <c r="E18" i="33"/>
  <c r="F18" i="33"/>
  <c r="G18" i="33"/>
  <c r="H18" i="33"/>
  <c r="I18" i="33"/>
  <c r="J18" i="33"/>
  <c r="K18" i="33"/>
  <c r="L18" i="33"/>
  <c r="M18" i="33"/>
  <c r="N18" i="33"/>
  <c r="C15" i="33"/>
  <c r="E15" i="33"/>
  <c r="F15" i="33"/>
  <c r="K15" i="33"/>
  <c r="C11" i="33"/>
  <c r="D11" i="33"/>
  <c r="D15" i="33" s="1"/>
  <c r="E11" i="33"/>
  <c r="F11" i="33"/>
  <c r="G11" i="33"/>
  <c r="G15" i="33" s="1"/>
  <c r="H11" i="33"/>
  <c r="H15" i="33" s="1"/>
  <c r="I11" i="33"/>
  <c r="I15" i="33" s="1"/>
  <c r="J11" i="33"/>
  <c r="J15" i="33" s="1"/>
  <c r="K11" i="33"/>
  <c r="L11" i="33"/>
  <c r="L15" i="33" s="1"/>
  <c r="M11" i="33"/>
  <c r="N11" i="33"/>
  <c r="O18" i="33"/>
  <c r="O11" i="33"/>
  <c r="O15" i="33" s="1"/>
  <c r="O22" i="33" s="1"/>
  <c r="N15" i="33" l="1"/>
  <c r="N20" i="33" s="1"/>
  <c r="O43" i="34"/>
  <c r="O30" i="34"/>
  <c r="O21" i="34"/>
  <c r="O10" i="34"/>
  <c r="C12" i="33"/>
  <c r="D12" i="33"/>
  <c r="I12" i="33"/>
  <c r="J12" i="33"/>
  <c r="K12" i="33"/>
  <c r="L12" i="33"/>
  <c r="O12" i="33"/>
  <c r="E12" i="33"/>
  <c r="F12" i="33"/>
  <c r="G12" i="33"/>
  <c r="H12" i="33"/>
  <c r="M12" i="33"/>
  <c r="N12" i="33"/>
  <c r="O9" i="34" l="1"/>
  <c r="G22" i="33"/>
  <c r="G23" i="33" s="1"/>
  <c r="H22" i="33"/>
  <c r="H23" i="33" s="1"/>
  <c r="O23" i="33"/>
  <c r="O29" i="34"/>
  <c r="O62" i="34" s="1"/>
  <c r="N22" i="33"/>
  <c r="N23" i="33" s="1"/>
  <c r="F22" i="33"/>
  <c r="F23" i="33" s="1"/>
  <c r="M22" i="33"/>
  <c r="M23" i="33" s="1"/>
  <c r="E22" i="33"/>
  <c r="E23" i="33" s="1"/>
  <c r="I22" i="33"/>
  <c r="I23" i="33" s="1"/>
  <c r="L22" i="33"/>
  <c r="L23" i="33" s="1"/>
  <c r="D22" i="33"/>
  <c r="D23" i="33" s="1"/>
  <c r="K22" i="33"/>
  <c r="K23" i="33" s="1"/>
  <c r="C22" i="33"/>
  <c r="C23" i="33" s="1"/>
  <c r="J22" i="33"/>
  <c r="J23" i="33" s="1"/>
  <c r="N56" i="34" l="1"/>
  <c r="N25" i="34"/>
  <c r="N10" i="34"/>
  <c r="M10" i="34"/>
  <c r="L10" i="34"/>
  <c r="J10" i="34"/>
  <c r="K10" i="34"/>
  <c r="N43" i="34" l="1"/>
  <c r="N21" i="34"/>
  <c r="N9" i="34" s="1"/>
  <c r="N30" i="34"/>
  <c r="L56" i="34"/>
  <c r="N29" i="34" l="1"/>
  <c r="N62" i="34" s="1"/>
  <c r="L43" i="34"/>
  <c r="L30" i="34"/>
  <c r="L21" i="34"/>
  <c r="L9" i="34" s="1"/>
  <c r="L62" i="34" l="1"/>
  <c r="L29" i="34"/>
  <c r="K56" i="34" l="1"/>
  <c r="K21" i="34" l="1"/>
  <c r="K62" i="34" l="1"/>
  <c r="K9" i="34"/>
  <c r="K29" i="34"/>
  <c r="E42" i="38" l="1"/>
  <c r="D42" i="38"/>
  <c r="C42" i="38"/>
  <c r="F42" i="38"/>
  <c r="F29" i="38"/>
  <c r="F20" i="38"/>
  <c r="F10" i="38"/>
  <c r="F56" i="38" l="1"/>
  <c r="F28" i="38"/>
  <c r="F9" i="38"/>
  <c r="F31" i="37" l="1"/>
  <c r="F32" i="37" s="1"/>
  <c r="J43" i="34" l="1"/>
  <c r="J30" i="34"/>
  <c r="J21" i="34"/>
  <c r="J9" i="34" l="1"/>
  <c r="J29" i="34"/>
  <c r="J62" i="34"/>
  <c r="I56" i="34" l="1"/>
  <c r="E10" i="34" l="1"/>
  <c r="E43" i="34"/>
  <c r="E21" i="34"/>
  <c r="I43" i="34"/>
  <c r="I30" i="34"/>
  <c r="I21" i="34"/>
  <c r="I10" i="34"/>
  <c r="E9" i="34" l="1"/>
  <c r="I29" i="34"/>
  <c r="I62" i="34"/>
  <c r="I9" i="34"/>
  <c r="C43" i="34" l="1"/>
  <c r="D43" i="34"/>
  <c r="F43" i="34"/>
  <c r="G43" i="34"/>
  <c r="H43" i="34"/>
  <c r="D21" i="34"/>
  <c r="F56" i="34" l="1"/>
  <c r="H56" i="34"/>
  <c r="H30" i="34"/>
  <c r="H21" i="34"/>
  <c r="H10" i="34"/>
  <c r="E29" i="38"/>
  <c r="E56" i="38" s="1"/>
  <c r="D29" i="38"/>
  <c r="D56" i="38" s="1"/>
  <c r="C29" i="38"/>
  <c r="E20" i="38"/>
  <c r="D20" i="38"/>
  <c r="C20" i="38"/>
  <c r="E10" i="38"/>
  <c r="D10" i="38"/>
  <c r="C10" i="38"/>
  <c r="C9" i="38" l="1"/>
  <c r="E9" i="38"/>
  <c r="D9" i="38"/>
  <c r="C28" i="38"/>
  <c r="E28" i="38"/>
  <c r="D28" i="38"/>
  <c r="C56" i="38"/>
  <c r="H62" i="34"/>
  <c r="H9" i="34"/>
  <c r="H29" i="34"/>
  <c r="D24" i="37"/>
  <c r="C24" i="37"/>
  <c r="D19" i="37"/>
  <c r="D28" i="37" s="1"/>
  <c r="D31" i="37" s="1"/>
  <c r="C13" i="37"/>
  <c r="C12" i="37"/>
  <c r="C19" i="37" s="1"/>
  <c r="D12" i="37"/>
  <c r="D13" i="37" s="1"/>
  <c r="C28" i="37" l="1"/>
  <c r="C31" i="37" s="1"/>
  <c r="E19" i="37"/>
  <c r="E31" i="37" s="1"/>
  <c r="E32" i="37" s="1"/>
  <c r="D32" i="37"/>
  <c r="C32" i="37"/>
  <c r="C30" i="34" l="1"/>
  <c r="D30" i="34"/>
  <c r="D29" i="34" s="1"/>
  <c r="E30" i="34"/>
  <c r="C21" i="34"/>
  <c r="C10" i="34"/>
  <c r="D10" i="34"/>
  <c r="D9" i="34" s="1"/>
  <c r="F10" i="34"/>
  <c r="E62" i="34" l="1"/>
  <c r="C62" i="34"/>
  <c r="C9" i="34"/>
  <c r="E29" i="34"/>
  <c r="C29" i="34"/>
  <c r="D62" i="34"/>
  <c r="G10" i="34"/>
  <c r="G21" i="34"/>
  <c r="F21" i="34"/>
  <c r="F9" i="34" s="1"/>
  <c r="G30" i="34"/>
  <c r="F30" i="34"/>
  <c r="F62" i="34" s="1"/>
  <c r="G56" i="34"/>
  <c r="G9" i="34" l="1"/>
  <c r="G29" i="34"/>
  <c r="G62" i="34"/>
  <c r="F29" i="34"/>
</calcChain>
</file>

<file path=xl/sharedStrings.xml><?xml version="1.0" encoding="utf-8"?>
<sst xmlns="http://schemas.openxmlformats.org/spreadsheetml/2006/main" count="218" uniqueCount="104">
  <si>
    <t xml:space="preserve"> (R$ 000)</t>
  </si>
  <si>
    <t>Margem líquida</t>
  </si>
  <si>
    <t>Dados Operacionais</t>
  </si>
  <si>
    <t>Receita líquida</t>
  </si>
  <si>
    <t xml:space="preserve">Custos dos serviços prestados </t>
  </si>
  <si>
    <t>DRE</t>
  </si>
  <si>
    <t>Ativo</t>
  </si>
  <si>
    <t>Circulante</t>
  </si>
  <si>
    <t>Caixa e equivalentes de caixa</t>
  </si>
  <si>
    <t>Despesas antecipadas</t>
  </si>
  <si>
    <t>Ativo não circulante</t>
  </si>
  <si>
    <t>Imobilizado</t>
  </si>
  <si>
    <t>Intangível</t>
  </si>
  <si>
    <t>Passivo</t>
  </si>
  <si>
    <t>Passivo circulante</t>
  </si>
  <si>
    <t>Empréstimos e financiamentos</t>
  </si>
  <si>
    <t>Fornecedores</t>
  </si>
  <si>
    <t>Não circulante</t>
  </si>
  <si>
    <t>Patrimônio líquido</t>
  </si>
  <si>
    <t>Capital social</t>
  </si>
  <si>
    <t>Reserva de capital</t>
  </si>
  <si>
    <t>Impostos a recuperar</t>
  </si>
  <si>
    <t>1T20</t>
  </si>
  <si>
    <t>2T20</t>
  </si>
  <si>
    <t>3T20</t>
  </si>
  <si>
    <t>4T20</t>
  </si>
  <si>
    <t>1T21</t>
  </si>
  <si>
    <t>Contas a receber</t>
  </si>
  <si>
    <t>Adiantamentos a fornecedores</t>
  </si>
  <si>
    <t>Imposto de renda e contribuição social a recuperar</t>
  </si>
  <si>
    <t>Outras contas a receber</t>
  </si>
  <si>
    <t>Depósitos judiciais</t>
  </si>
  <si>
    <t>Investimentos em coligadas</t>
  </si>
  <si>
    <t>Direito de uso</t>
  </si>
  <si>
    <t>Risco sacado a pagar</t>
  </si>
  <si>
    <t>Adiantamento de clientes</t>
  </si>
  <si>
    <t>Salários, encargos e provisões para férias</t>
  </si>
  <si>
    <t>Impostos a pagar</t>
  </si>
  <si>
    <t>Arrendamento</t>
  </si>
  <si>
    <t>Mútuo a pagar para partes relacionadas</t>
  </si>
  <si>
    <t>Contas a pagar pela combinação de negócio</t>
  </si>
  <si>
    <t>Outras contas a pagar</t>
  </si>
  <si>
    <t>Impostos diferidos</t>
  </si>
  <si>
    <t>Instrumentos financeiros</t>
  </si>
  <si>
    <t>Provisões para contingências</t>
  </si>
  <si>
    <t>Ajuste de avaliação patrimonial</t>
  </si>
  <si>
    <t>Lucros acumulados</t>
  </si>
  <si>
    <t>Total do passivo e patrimônio líquido</t>
  </si>
  <si>
    <t>Balanço Patrimonial</t>
  </si>
  <si>
    <t>Margem bruta</t>
  </si>
  <si>
    <t>Despesas comerciais</t>
  </si>
  <si>
    <t>Despesas administrativas</t>
  </si>
  <si>
    <t>Outras receitas (despesas) operacionais, líquidas</t>
  </si>
  <si>
    <t>Lucro bruto</t>
  </si>
  <si>
    <t>Lucro (prejuízo) antes das despesas financeiras líquidas e impostos</t>
  </si>
  <si>
    <t>Despesas financeiras</t>
  </si>
  <si>
    <t>Receitas financeiras</t>
  </si>
  <si>
    <t>Resultados financeiros líquidos</t>
  </si>
  <si>
    <t>Participação nos lucros das empresas investidas por equivalência patrimonial, líquida de impostos</t>
  </si>
  <si>
    <t>Lucro (prejuízo) antes dos impostos</t>
  </si>
  <si>
    <t>Imposto corrente</t>
  </si>
  <si>
    <t>Lucro (prejuízo) do período</t>
  </si>
  <si>
    <t>GMV (R$ milhões)</t>
  </si>
  <si>
    <t>Take Rate</t>
  </si>
  <si>
    <t>Funcionários equivalentes em tempo integral</t>
  </si>
  <si>
    <t>DRE¹</t>
  </si>
  <si>
    <t>¹ DRE do Grupo Infracommerce que contempla, além da própria Companhia, todas as empresas que estavam sob controle comum nos respectivos períodos. Para mais detalhes, ver item 3.9 do Formulário de Referência.</t>
  </si>
  <si>
    <t>Despesas comerciais e administrativas</t>
  </si>
  <si>
    <t>Balanço Patrimonial¹</t>
  </si>
  <si>
    <t>¹ Balanço Patrimonial do Grupo Infracommerce que contempla, além da própria Companhia, todas as empresas que estavam sob controle comum nos respectivos períodos. Para mais detalhes, ver item 3.9 do Formulário de Referência.</t>
  </si>
  <si>
    <t>2T21</t>
  </si>
  <si>
    <t>EBITDA Ajustado</t>
  </si>
  <si>
    <t>Margem EBITDA ajustada</t>
  </si>
  <si>
    <t xml:space="preserve"> (R$ milhões)</t>
  </si>
  <si>
    <t>3T21</t>
  </si>
  <si>
    <t>Investimentos Financeiros</t>
  </si>
  <si>
    <t>Outros ativos financeiros</t>
  </si>
  <si>
    <t>4T21</t>
  </si>
  <si>
    <t>Debênture</t>
  </si>
  <si>
    <t>Risco Sacado</t>
  </si>
  <si>
    <t xml:space="preserve">Impostos diferidos </t>
  </si>
  <si>
    <t>1T22</t>
  </si>
  <si>
    <t>2T22</t>
  </si>
  <si>
    <t>Instrumentos financeiros derivativos</t>
  </si>
  <si>
    <t xml:space="preserve">Investimentos </t>
  </si>
  <si>
    <t xml:space="preserve">Provisões </t>
  </si>
  <si>
    <t>3T22</t>
  </si>
  <si>
    <t>4T22</t>
  </si>
  <si>
    <t>Salários, encargos e provisão para férias</t>
  </si>
  <si>
    <t>Receita Diferida</t>
  </si>
  <si>
    <t>1T23</t>
  </si>
  <si>
    <t>2T23</t>
  </si>
  <si>
    <t>EBIT</t>
  </si>
  <si>
    <t>3T23</t>
  </si>
  <si>
    <t>Adiantamento para futuro aumento de capital</t>
  </si>
  <si>
    <t>4T23</t>
  </si>
  <si>
    <t>1T24</t>
  </si>
  <si>
    <t>2T24</t>
  </si>
  <si>
    <t>3T24</t>
  </si>
  <si>
    <t>4T24</t>
  </si>
  <si>
    <t>EBITDA (-) Capex (+) Desp. Antecipação Recebíveis Clientes (-) Aluguéis (-) Impairment</t>
  </si>
  <si>
    <t>Margem EBITDA (-) Capex (+) Desp. Antecipação Recebíveis Clientes (-) Aluguéis (-) Impairment %</t>
  </si>
  <si>
    <t>-</t>
  </si>
  <si>
    <t>1T25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</si>
</sst>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3">
    <numFmt numFmtId="8" formatCode="&quot;R$&quot;\ #,##0.00;[Red]\-&quot;R$&quot;\ #,##0.00"/>
    <numFmt numFmtId="41" formatCode="_-* #,##0_-;\-* #,##0_-;_-* &quot;-&quot;_-;_-@_-"/>
    <numFmt numFmtId="44" formatCode="_-&quot;R$&quot;\ * #,##0.00_-;\-&quot;R$&quot;\ * #,##0.00_-;_-&quot;R$&quot;\ * &quot;-&quot;??_-;_-@_-"/>
    <numFmt numFmtId="43" formatCode="_-* #,##0.00_-;\-* #,##0.00_-;_-* &quot;-&quot;??_-;_-@_-"/>
    <numFmt numFmtId="164" formatCode="&quot;$&quot;#,##0_);\(&quot;$&quot;#,##0\)"/>
    <numFmt numFmtId="165" formatCode="&quot;$&quot;#,##0_);[Red]\(&quot;$&quot;#,##0\)"/>
    <numFmt numFmtId="166" formatCode="&quot;$&quot;#,##0.00_);\(&quot;$&quot;#,##0.00\)"/>
    <numFmt numFmtId="167" formatCode="&quot;$&quot;#,##0.00_);[Red]\(&quot;$&quot;#,##0.00\)"/>
    <numFmt numFmtId="168" formatCode="_(&quot;$&quot;* #,##0_);_(&quot;$&quot;* \(#,##0\);_(&quot;$&quot;* &quot;-&quot;_);_(@_)"/>
    <numFmt numFmtId="169" formatCode="_(* #,##0_);_(* \(#,##0\);_(* &quot;-&quot;_);_(@_)"/>
    <numFmt numFmtId="170" formatCode="_(&quot;$&quot;* #,##0.00_);_(&quot;$&quot;* \(#,##0.00\);_(&quot;$&quot;* &quot;-&quot;??_);_(@_)"/>
    <numFmt numFmtId="171" formatCode="_(* #,##0.00_);_(* \(#,##0.00\);_(* &quot;-&quot;??_);_(@_)"/>
    <numFmt numFmtId="172" formatCode="_-&quot;R$&quot;* #,##0.00_-;\-&quot;R$&quot;* #,##0.00_-;_-&quot;R$&quot;* &quot;-&quot;??_-;_-@_-"/>
    <numFmt numFmtId="173" formatCode="_(&quot;R$&quot;* #,##0.00_);_(&quot;R$&quot;* \(#,##0.00\);_(&quot;R$&quot;* &quot;-&quot;??_);_(@_)"/>
    <numFmt numFmtId="174" formatCode="_-* #,##0_-;\-* #,##0_-;_-* &quot;-&quot;??_-;_-@_-"/>
    <numFmt numFmtId="175" formatCode="#,##0\ \ ;\(#,##0\)\ ;\—\ \ \ \ "/>
    <numFmt numFmtId="176" formatCode="_(&quot;R$ &quot;* #,##0.00_);_(&quot;R$ &quot;* \(#,##0.00\);_(&quot;R$ &quot;* &quot;-&quot;??_);_(@_)"/>
    <numFmt numFmtId="177" formatCode="h:mm;@"/>
    <numFmt numFmtId="178" formatCode="_(* #,##0_);_(* \(#,##0\);_(* &quot;-&quot;??_);_(@_)"/>
    <numFmt numFmtId="179" formatCode="0.0000"/>
    <numFmt numFmtId="180" formatCode="General_)"/>
    <numFmt numFmtId="181" formatCode="_ * #,##0.00_)_k_r_ ;_ * \(#,##0.00\)_k_r_ ;_ * &quot;-&quot;??_)_k_r_ ;_ @_ "/>
    <numFmt numFmtId="182" formatCode="0.0\p;\(0.0\)\p"/>
    <numFmt numFmtId="183" formatCode="0.000_)"/>
    <numFmt numFmtId="184" formatCode="&quot;\&quot;#,##0.00;[Red]\-&quot;\&quot;#,##0.00"/>
    <numFmt numFmtId="185" formatCode="#,##0.0_);[Red]\(#,##0.0\)"/>
    <numFmt numFmtId="186" formatCode="#,##0_);[Red]\(#,##0\);"/>
    <numFmt numFmtId="187" formatCode="#,##0.0000_);[Red]\(#,##0.00000\)"/>
    <numFmt numFmtId="188" formatCode="&quot;$&quot;#,##0_);[Red]\(&quot;$&quot;#,##0\);"/>
    <numFmt numFmtId="189" formatCode="0.00_)"/>
    <numFmt numFmtId="190" formatCode=";;;"/>
    <numFmt numFmtId="191" formatCode="0.00000000"/>
    <numFmt numFmtId="192" formatCode="#,##0.00&quot;F&quot;_);\(#,##0.00&quot;F&quot;\)"/>
    <numFmt numFmtId="193" formatCode="0\ 000\ 000\ 000"/>
    <numFmt numFmtId="194" formatCode="_ * #,##0_ ;_ * \-#,##0_ ;_ * &quot;-&quot;_ ;_ @_ "/>
    <numFmt numFmtId="195" formatCode="_ * #,##0.00_ ;_ * \-#,##0.00_ ;_ * &quot;-&quot;??_ ;_ @_ "/>
    <numFmt numFmtId="196" formatCode="\$#,##0\ ;\(\$#,##0\)"/>
    <numFmt numFmtId="197" formatCode="_(&quot;N$&quot;* #,##0_);_(&quot;N$&quot;* \(#,##0\);_(&quot;N$&quot;* &quot;-&quot;_);_(@_)"/>
    <numFmt numFmtId="198" formatCode="_(&quot;N$&quot;* #,##0.00_);_(&quot;N$&quot;* \(#,##0.00\);_(&quot;N$&quot;* &quot;-&quot;??_);_(@_)"/>
    <numFmt numFmtId="199" formatCode="0.000"/>
    <numFmt numFmtId="200" formatCode="0.000000000"/>
    <numFmt numFmtId="201" formatCode="0_)%;[Red]\(0\)%"/>
    <numFmt numFmtId="202" formatCode="0%_);\(0%\)"/>
    <numFmt numFmtId="203" formatCode="0.0\ %;[Red]\(0.0\)%"/>
    <numFmt numFmtId="204" formatCode="0.00\ %;[Red]\(0.00\)%"/>
    <numFmt numFmtId="205" formatCode="%#,#00"/>
    <numFmt numFmtId="206" formatCode="#.##000"/>
    <numFmt numFmtId="207" formatCode="#,##0,_);[Red]\(#,##0,\)"/>
    <numFmt numFmtId="208" formatCode="&quot;£¤&quot;#,##0.00"/>
    <numFmt numFmtId="209" formatCode="&quot;£&quot;#,##0;\-&quot;£&quot;#,##0"/>
    <numFmt numFmtId="210" formatCode="#,##0;\(#,##0\)"/>
    <numFmt numFmtId="211" formatCode="0.0%;\(0.0\)%"/>
    <numFmt numFmtId="212" formatCode="#,"/>
    <numFmt numFmtId="213" formatCode="0000"/>
    <numFmt numFmtId="214" formatCode="00"/>
    <numFmt numFmtId="215" formatCode="000"/>
    <numFmt numFmtId="216" formatCode="_-&quot;£&quot;* #,##0_-;\-&quot;£&quot;* #,##0_-;_-&quot;£&quot;* &quot;-&quot;_-;_-@_-"/>
    <numFmt numFmtId="217" formatCode="_-&quot;£&quot;* #,##0.00_-;\-&quot;£&quot;* #,##0.00_-;_-&quot;£&quot;* &quot;-&quot;??_-;_-@_-"/>
    <numFmt numFmtId="218" formatCode="_-&quot;\&quot;* #,##0_-;&quot;\&quot;\-&quot;\&quot;* #,##0_-;_-&quot;\&quot;* &quot;-&quot;_-;_-@_-"/>
    <numFmt numFmtId="219" formatCode="_-&quot;\&quot;* #,##0.00_-;&quot;\&quot;\-&quot;\&quot;* #,##0.00_-;_-&quot;\&quot;* &quot;-&quot;??_-;_-@_-"/>
    <numFmt numFmtId="220" formatCode="_ &quot;￥&quot;* #,##0_ ;_ &quot;￥&quot;* \-#,##0_ ;_ &quot;￥&quot;* &quot;-&quot;_ ;_ @_ "/>
    <numFmt numFmtId="221" formatCode="_ &quot;￥&quot;* #,##0.00_ ;_ &quot;￥&quot;* \-#,##0.00_ ;_ &quot;￥&quot;* &quot;-&quot;??_ ;_ @_ "/>
    <numFmt numFmtId="222" formatCode="_-* #,##0_-;&quot;\&quot;\-* #,##0_-;_-* &quot;-&quot;_-;_-@_-"/>
    <numFmt numFmtId="223" formatCode="_-* #,##0.00_-;&quot;\&quot;\-* #,##0.00_-;_-* &quot;-&quot;??_-;_-@_-"/>
    <numFmt numFmtId="224" formatCode="0.0%"/>
    <numFmt numFmtId="225" formatCode="_(&quot;$&quot;* #,##0_);_(&quot;$&quot;* \(#,##0\);_(&quot;$&quot;* &quot;-&quot;??_);_(@_)"/>
    <numFmt numFmtId="226" formatCode="#,##0;\-#,##0;&quot;-&quot;"/>
    <numFmt numFmtId="227" formatCode="[$-409]mmm\-yy;@"/>
    <numFmt numFmtId="228" formatCode="&quot;$&quot;#,##0\ ;\(&quot;$&quot;#,##0\)"/>
    <numFmt numFmtId="229" formatCode="_(&quot;$&quot;* #,##0_);_(&quot;$&quot;* \(#,##0\);_(&quot;$&quot;* &quot;-&quot;??_);_(* @_)"/>
    <numFmt numFmtId="230" formatCode="_ &quot;?&quot;* #,##0_ ;_ &quot;?&quot;* \-#,##0_ ;_ &quot;?&quot;* &quot;-&quot;_ ;_ @_ "/>
    <numFmt numFmtId="231" formatCode="&quot;Sim&quot;;&quot;Sim&quot;;&quot;Não&quot;"/>
    <numFmt numFmtId="232" formatCode="_(* #,##0.0000_);_(* \(#,##0.0000\);_(* &quot;-&quot;??_);_(@_)"/>
    <numFmt numFmtId="233" formatCode="_-[$R$-416]\ * #,##0.00_-;\-[$R$-416]\ * #,##0.00_-;_-[$R$-416]\ * &quot;-&quot;??_-;_-@_-"/>
    <numFmt numFmtId="234" formatCode="_([$€]* #,##0.00_);_([$€]* \(#,##0.00\);_([$€]* &quot;-&quot;??_);_(@_)"/>
    <numFmt numFmtId="235" formatCode="[$R$-416]\ #,##0.00;[Red]\-[$R$-416]\ #,##0.00"/>
    <numFmt numFmtId="236" formatCode="[$-409]d\-mmm\-yy;@"/>
    <numFmt numFmtId="237" formatCode="[$-416]mmm\-yy;@"/>
    <numFmt numFmtId="238" formatCode="dd\-mmm\-yy"/>
    <numFmt numFmtId="239" formatCode="#,##0.0"/>
    <numFmt numFmtId="240" formatCode="#,##0_);\(#,##0\);\-\-;@_)"/>
    <numFmt numFmtId="241" formatCode="#,##0.00_);\(#,##0.00\);\-\-;@_)"/>
    <numFmt numFmtId="242" formatCode="#,##0.0_);\(#,##0.0\);\-\-;@_)"/>
  </numFmts>
  <fonts count="163">
    <font>
      <sz val="11"/>
      <color theme="1"/>
      <name val="Calibri"/>
      <family val="2"/>
      <scheme val="minor"/>
    </font>
    <font>
      <sz val="10"/>
      <color theme="1"/>
      <name val="Arial"/>
      <family val="2"/>
    </font>
    <font>
      <b/>
      <sz val="10"/>
      <name val="Arial"/>
      <family val="2"/>
    </font>
    <font>
      <sz val="10"/>
      <name val="Arial"/>
      <family val="2"/>
    </font>
    <font>
      <sz val="9"/>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8"/>
      <name val="Calibri"/>
      <family val="2"/>
    </font>
    <font>
      <sz val="11"/>
      <color indexed="8"/>
      <name val="Calibri"/>
      <family val="2"/>
    </font>
    <font>
      <sz val="11"/>
      <name val="Times New Roman"/>
      <family val="1"/>
    </font>
    <font>
      <sz val="11"/>
      <color theme="1"/>
      <name val="Calibri"/>
      <family val="2"/>
    </font>
    <font>
      <sz val="10"/>
      <color indexed="8"/>
      <name val="匠牥晩††††††††††"/>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0"/>
      <name val="Helv"/>
      <charset val="204"/>
    </font>
    <font>
      <sz val="10"/>
      <name val="Helv"/>
    </font>
    <font>
      <sz val="12"/>
      <name val="Times New Roman"/>
      <family val="1"/>
    </font>
    <font>
      <sz val="10"/>
      <name val="Geneva"/>
      <family val="2"/>
    </font>
    <font>
      <b/>
      <i/>
      <sz val="10"/>
      <name val="Book Antiqua"/>
      <family val="1"/>
    </font>
    <font>
      <sz val="9"/>
      <color indexed="10"/>
      <name val="Geneva"/>
      <family val="2"/>
    </font>
    <font>
      <sz val="8"/>
      <color indexed="12"/>
      <name val="Helv"/>
    </font>
    <font>
      <sz val="10"/>
      <name val="Geneva"/>
      <family val="2"/>
    </font>
    <font>
      <sz val="10"/>
      <color indexed="11"/>
      <name val="Arial"/>
      <family val="2"/>
    </font>
    <font>
      <sz val="8"/>
      <name val="Geneva"/>
      <family val="2"/>
    </font>
    <font>
      <b/>
      <sz val="12"/>
      <name val="Times New Roman"/>
      <family val="1"/>
    </font>
    <font>
      <sz val="8"/>
      <name val="SwitzerlandLight"/>
    </font>
    <font>
      <sz val="7"/>
      <name val="Times New Roman"/>
      <family val="1"/>
    </font>
    <font>
      <b/>
      <sz val="10"/>
      <name val="MS Sans Serif"/>
      <family val="2"/>
    </font>
    <font>
      <b/>
      <sz val="18"/>
      <color indexed="24"/>
      <name val="Arial"/>
      <family val="2"/>
    </font>
    <font>
      <b/>
      <sz val="12"/>
      <color indexed="24"/>
      <name val="Arial"/>
      <family val="2"/>
    </font>
    <font>
      <u/>
      <sz val="10"/>
      <color indexed="12"/>
      <name val="Arial"/>
      <family val="2"/>
    </font>
    <font>
      <b/>
      <sz val="8"/>
      <name val="Arial"/>
      <family val="2"/>
    </font>
    <font>
      <sz val="11"/>
      <name val="Tms Rmn"/>
      <family val="1"/>
    </font>
    <font>
      <sz val="10"/>
      <name val="Tms Rmn"/>
    </font>
    <font>
      <sz val="8"/>
      <name val="Palatino"/>
      <family val="1"/>
    </font>
    <font>
      <sz val="8"/>
      <name val="Times New Roman"/>
      <family val="1"/>
    </font>
    <font>
      <sz val="12"/>
      <name val="Helv"/>
    </font>
    <font>
      <sz val="10"/>
      <name val="BERNHARD"/>
    </font>
    <font>
      <sz val="10"/>
      <name val="MS Serif"/>
      <family val="1"/>
    </font>
    <font>
      <sz val="10"/>
      <color indexed="8"/>
      <name val="Arial"/>
      <family val="2"/>
    </font>
    <font>
      <sz val="7.5"/>
      <color indexed="12"/>
      <name val="Arial"/>
      <family val="2"/>
    </font>
    <font>
      <sz val="10"/>
      <name val="MS Sans Serif"/>
      <family val="2"/>
    </font>
    <font>
      <sz val="1"/>
      <color indexed="8"/>
      <name val="Courier"/>
      <family val="3"/>
    </font>
    <font>
      <b/>
      <sz val="1"/>
      <color indexed="8"/>
      <name val="Courier"/>
      <family val="3"/>
    </font>
    <font>
      <sz val="10"/>
      <color indexed="16"/>
      <name val="MS Serif"/>
      <family val="1"/>
    </font>
    <font>
      <sz val="10"/>
      <name val="Bookman Old Style"/>
      <family val="1"/>
    </font>
    <font>
      <sz val="8"/>
      <name val="Arial"/>
      <family val="2"/>
    </font>
    <font>
      <sz val="7"/>
      <name val="Palatino"/>
      <family val="1"/>
    </font>
    <font>
      <sz val="11"/>
      <name val="Arial"/>
      <family val="2"/>
    </font>
    <font>
      <b/>
      <sz val="12"/>
      <name val="Arial"/>
      <family val="2"/>
    </font>
    <font>
      <u/>
      <sz val="9.35"/>
      <color theme="10"/>
      <name val="Calibri"/>
      <family val="2"/>
    </font>
    <font>
      <u/>
      <sz val="9"/>
      <color indexed="36"/>
      <name val="Arial"/>
      <family val="2"/>
    </font>
    <font>
      <u/>
      <sz val="9"/>
      <color indexed="12"/>
      <name val="Arial"/>
      <family val="2"/>
    </font>
    <font>
      <sz val="10"/>
      <name val="Courier"/>
      <family val="3"/>
    </font>
    <font>
      <sz val="10"/>
      <name val="Tahoma"/>
      <family val="2"/>
    </font>
    <font>
      <sz val="9"/>
      <color indexed="12"/>
      <name val="Helv"/>
    </font>
    <font>
      <sz val="8"/>
      <color indexed="8"/>
      <name val="Helv"/>
    </font>
    <font>
      <sz val="10"/>
      <color indexed="20"/>
      <name val="Times New Roman"/>
      <family val="1"/>
    </font>
    <font>
      <sz val="7"/>
      <name val="Small Fonts"/>
      <family val="2"/>
    </font>
    <font>
      <sz val="9"/>
      <name val="Helv"/>
    </font>
    <font>
      <sz val="19"/>
      <name val="Helv"/>
    </font>
    <font>
      <sz val="8"/>
      <name val="Courier New"/>
      <family val="3"/>
    </font>
    <font>
      <sz val="8"/>
      <name val="Helv"/>
      <charset val="204"/>
    </font>
    <font>
      <sz val="10"/>
      <name val="Times New Roman"/>
      <family val="1"/>
    </font>
    <font>
      <i/>
      <sz val="10"/>
      <name val="MS Sans Serif"/>
      <family val="2"/>
    </font>
    <font>
      <sz val="10"/>
      <color theme="1"/>
      <name val="Calibri"/>
      <family val="2"/>
      <scheme val="minor"/>
    </font>
    <font>
      <b/>
      <sz val="10"/>
      <name val="Arial CE"/>
      <family val="2"/>
      <charset val="238"/>
    </font>
    <font>
      <sz val="8"/>
      <name val="Helv"/>
    </font>
    <font>
      <sz val="10"/>
      <color indexed="10"/>
      <name val="MS Sans Serif"/>
      <family val="2"/>
    </font>
    <font>
      <b/>
      <sz val="8"/>
      <color indexed="62"/>
      <name val="Verdana"/>
      <family val="2"/>
    </font>
    <font>
      <b/>
      <sz val="12"/>
      <color indexed="8"/>
      <name val="Arial"/>
      <family val="2"/>
    </font>
    <font>
      <b/>
      <i/>
      <sz val="12"/>
      <color indexed="8"/>
      <name val="Arial"/>
      <family val="2"/>
    </font>
    <font>
      <b/>
      <sz val="11"/>
      <color indexed="9"/>
      <name val="Arial"/>
      <family val="2"/>
    </font>
    <font>
      <b/>
      <i/>
      <sz val="11"/>
      <color indexed="9"/>
      <name val="Arial"/>
      <family val="2"/>
    </font>
    <font>
      <sz val="12"/>
      <color indexed="8"/>
      <name val="Arial"/>
      <family val="2"/>
    </font>
    <font>
      <b/>
      <sz val="10"/>
      <color indexed="8"/>
      <name val="Arial"/>
      <family val="2"/>
    </font>
    <font>
      <sz val="10"/>
      <color indexed="56"/>
      <name val="Arial"/>
      <family val="2"/>
    </font>
    <font>
      <i/>
      <sz val="12"/>
      <color indexed="8"/>
      <name val="Arial"/>
      <family val="2"/>
    </font>
    <font>
      <sz val="12"/>
      <color indexed="9"/>
      <name val="Arial"/>
      <family val="2"/>
    </font>
    <font>
      <i/>
      <sz val="12"/>
      <color indexed="9"/>
      <name val="Arial"/>
      <family val="2"/>
    </font>
    <font>
      <sz val="11"/>
      <color indexed="9"/>
      <name val="Arial"/>
      <family val="2"/>
    </font>
    <font>
      <i/>
      <sz val="11"/>
      <color indexed="9"/>
      <name val="Arial"/>
      <family val="2"/>
    </font>
    <font>
      <b/>
      <sz val="11"/>
      <color indexed="8"/>
      <name val="Arial Narrow"/>
      <family val="2"/>
    </font>
    <font>
      <b/>
      <sz val="11"/>
      <color indexed="56"/>
      <name val="Arial"/>
      <family val="2"/>
    </font>
    <font>
      <b/>
      <i/>
      <sz val="11"/>
      <color indexed="56"/>
      <name val="Arial"/>
      <family val="2"/>
    </font>
    <font>
      <b/>
      <sz val="11"/>
      <color indexed="18"/>
      <name val="Arial Narrow"/>
      <family val="2"/>
    </font>
    <font>
      <sz val="19"/>
      <color indexed="48"/>
      <name val="Arial"/>
      <family val="2"/>
    </font>
    <font>
      <sz val="12"/>
      <color indexed="14"/>
      <name val="Arial"/>
      <family val="2"/>
    </font>
    <font>
      <sz val="10"/>
      <color indexed="8"/>
      <name val="MS Sans Serif"/>
      <family val="2"/>
    </font>
    <font>
      <b/>
      <sz val="10"/>
      <name val="Tahoma"/>
      <family val="2"/>
    </font>
    <font>
      <b/>
      <sz val="8"/>
      <color indexed="8"/>
      <name val="Helv"/>
    </font>
    <font>
      <b/>
      <sz val="8"/>
      <name val="Times New Roman"/>
      <family val="1"/>
    </font>
    <font>
      <sz val="9"/>
      <name val="Tms Rmn"/>
    </font>
    <font>
      <b/>
      <sz val="10"/>
      <color indexed="10"/>
      <name val="Arial"/>
      <family val="2"/>
    </font>
    <font>
      <b/>
      <sz val="11"/>
      <name val="Times New Roman"/>
      <family val="1"/>
    </font>
    <font>
      <sz val="10"/>
      <color indexed="32"/>
      <name val="Arial"/>
      <family val="2"/>
    </font>
    <font>
      <b/>
      <sz val="10"/>
      <color indexed="10"/>
      <name val="Wingdings"/>
      <charset val="2"/>
    </font>
    <font>
      <sz val="8"/>
      <color indexed="10"/>
      <name val="Arial Narrow"/>
      <family val="2"/>
    </font>
    <font>
      <sz val="10"/>
      <name val="Arial Cyr"/>
      <charset val="204"/>
    </font>
    <font>
      <sz val="10"/>
      <name val="NTHarmonica"/>
    </font>
    <font>
      <sz val="12"/>
      <name val="宋体"/>
      <charset val="134"/>
    </font>
    <font>
      <sz val="12"/>
      <name val="官帕眉"/>
      <charset val="134"/>
    </font>
    <font>
      <sz val="11"/>
      <name val="Book Antiqua"/>
      <family val="1"/>
    </font>
    <font>
      <b/>
      <i/>
      <sz val="16"/>
      <name val="Helv"/>
    </font>
    <font>
      <sz val="13"/>
      <color indexed="8"/>
      <name val="Arial"/>
      <family val="2"/>
    </font>
    <font>
      <sz val="12"/>
      <name val="??"/>
      <charset val="134"/>
    </font>
    <font>
      <sz val="12"/>
      <name val="???"/>
      <charset val="134"/>
    </font>
    <font>
      <sz val="10"/>
      <color indexed="8"/>
      <name val="Calibri"/>
      <family val="2"/>
    </font>
    <font>
      <u/>
      <sz val="9.35"/>
      <color indexed="12"/>
      <name val="Calibri"/>
      <family val="2"/>
    </font>
    <font>
      <sz val="10"/>
      <color indexed="8"/>
      <name val="???††††††††††"/>
    </font>
    <font>
      <sz val="11"/>
      <color indexed="63"/>
      <name val="Calibri"/>
      <family val="2"/>
    </font>
    <font>
      <sz val="11"/>
      <color theme="5" tint="-0.249977111117893"/>
      <name val="Calibri"/>
      <family val="2"/>
      <scheme val="minor"/>
    </font>
    <font>
      <b/>
      <sz val="10"/>
      <color theme="0"/>
      <name val="Roboto"/>
    </font>
    <font>
      <sz val="10"/>
      <color rgb="FF3F3354"/>
      <name val="Calibri"/>
      <family val="2"/>
      <scheme val="minor"/>
    </font>
    <font>
      <b/>
      <sz val="10"/>
      <color rgb="FF3F3354"/>
      <name val="Roboto"/>
    </font>
    <font>
      <sz val="9"/>
      <color rgb="FF3F3354"/>
      <name val="Arial"/>
      <family val="2"/>
    </font>
    <font>
      <sz val="10"/>
      <color rgb="FF3F3354"/>
      <name val="Roboto"/>
    </font>
    <font>
      <sz val="11"/>
      <color rgb="FF3F3354"/>
      <name val="Calibri"/>
      <family val="2"/>
      <scheme val="minor"/>
    </font>
    <font>
      <b/>
      <sz val="9"/>
      <color rgb="FF3F3354"/>
      <name val="Arial"/>
      <family val="2"/>
    </font>
    <font>
      <b/>
      <sz val="9"/>
      <color rgb="FF3F3354"/>
      <name val="Roboto"/>
    </font>
    <font>
      <sz val="9"/>
      <color rgb="FF3F3354"/>
      <name val="Roboto"/>
    </font>
    <font>
      <i/>
      <sz val="9"/>
      <color rgb="FF3F3354"/>
      <name val="Roboto"/>
    </font>
    <font>
      <sz val="11"/>
      <color rgb="FF3F3354"/>
      <name val="Roboto"/>
    </font>
    <font>
      <b/>
      <sz val="11"/>
      <color rgb="FF3F3354"/>
      <name val="Calibri"/>
      <family val="2"/>
      <scheme val="minor"/>
    </font>
    <font>
      <i/>
      <sz val="11"/>
      <color rgb="FF3F3354"/>
      <name val="Roboto"/>
    </font>
    <font>
      <sz val="8"/>
      <name val="Calibri"/>
      <family val="2"/>
      <scheme val="minor"/>
    </font>
    <font>
      <b/>
      <sz val="10"/>
      <color rgb="FF4D4D4F"/>
      <name val="Roboto"/>
    </font>
    <font>
      <sz val="10"/>
      <color rgb="FF414042"/>
      <name val="Roboto"/>
    </font>
    <font>
      <sz val="10"/>
      <color rgb="FF404142"/>
      <name val="Roboto"/>
    </font>
    <font>
      <sz val="9"/>
      <name val="Roboto"/>
    </font>
    <font>
      <b/>
      <sz val="10"/>
      <color rgb="FF414042"/>
      <name val="Roboto"/>
    </font>
  </fonts>
  <fills count="81">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indexed="9"/>
      </patternFill>
    </fill>
    <fill>
      <patternFill patternType="solid">
        <fgColor indexed="22"/>
        <bgColor indexed="64"/>
      </patternFill>
    </fill>
    <fill>
      <patternFill patternType="gray0625"/>
    </fill>
    <fill>
      <patternFill patternType="solid">
        <fgColor indexed="27"/>
        <bgColor indexed="64"/>
      </patternFill>
    </fill>
    <fill>
      <patternFill patternType="solid">
        <fgColor indexed="26"/>
        <bgColor indexed="64"/>
      </patternFill>
    </fill>
    <fill>
      <patternFill patternType="mediumGray">
        <fgColor indexed="22"/>
      </patternFill>
    </fill>
    <fill>
      <patternFill patternType="solid">
        <fgColor indexed="43"/>
        <bgColor indexed="64"/>
      </patternFill>
    </fill>
    <fill>
      <patternFill patternType="solid">
        <fgColor indexed="21"/>
        <bgColor indexed="64"/>
      </patternFill>
    </fill>
    <fill>
      <patternFill patternType="solid">
        <fgColor indexed="37"/>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44"/>
        <bgColor indexed="64"/>
      </patternFill>
    </fill>
    <fill>
      <patternFill patternType="solid">
        <fgColor indexed="40"/>
        <bgColor indexed="64"/>
      </patternFill>
    </fill>
    <fill>
      <patternFill patternType="solid">
        <fgColor indexed="41"/>
        <bgColor indexed="64"/>
      </patternFill>
    </fill>
    <fill>
      <patternFill patternType="solid">
        <fgColor indexed="9"/>
        <bgColor indexed="19"/>
      </patternFill>
    </fill>
    <fill>
      <patternFill patternType="solid">
        <fgColor rgb="FF3F3354"/>
        <bgColor indexed="64"/>
      </patternFill>
    </fill>
  </fills>
  <borders count="3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top style="thin">
        <color indexed="64"/>
      </top>
      <bottom style="thick">
        <color indexed="64"/>
      </bottom>
      <diagonal/>
    </border>
    <border>
      <left style="thin">
        <color indexed="64"/>
      </left>
      <right/>
      <top style="thin">
        <color indexed="64"/>
      </top>
      <bottom/>
      <diagonal/>
    </border>
    <border>
      <left/>
      <right/>
      <top/>
      <bottom style="dotted">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right/>
      <top/>
      <bottom style="thin">
        <color indexed="48"/>
      </bottom>
      <diagonal/>
    </border>
    <border>
      <left style="thin">
        <color indexed="41"/>
      </left>
      <right style="thin">
        <color indexed="48"/>
      </right>
      <top style="medium">
        <color indexed="41"/>
      </top>
      <bottom style="thin">
        <color indexed="48"/>
      </bottom>
      <diagonal/>
    </border>
    <border>
      <left/>
      <right/>
      <top/>
      <bottom style="medium">
        <color indexed="22"/>
      </bottom>
      <diagonal/>
    </border>
    <border>
      <left/>
      <right/>
      <top style="thin">
        <color indexed="48"/>
      </top>
      <bottom style="thin">
        <color indexed="48"/>
      </bottom>
      <diagonal/>
    </border>
    <border>
      <left/>
      <right/>
      <top style="medium">
        <color indexed="22"/>
      </top>
      <bottom style="medium">
        <color indexed="22"/>
      </bottom>
      <diagonal/>
    </border>
    <border>
      <left/>
      <right style="thin">
        <color indexed="64"/>
      </right>
      <top style="thin">
        <color indexed="64"/>
      </top>
      <bottom style="thin">
        <color indexed="64"/>
      </bottom>
      <diagonal/>
    </border>
    <border>
      <left/>
      <right style="thick">
        <color theme="0"/>
      </right>
      <top/>
      <bottom/>
      <diagonal/>
    </border>
    <border>
      <left/>
      <right style="thick">
        <color theme="0"/>
      </right>
      <top/>
      <bottom style="medium">
        <color theme="0" tint="-0.499984740745262"/>
      </bottom>
      <diagonal/>
    </border>
    <border>
      <left/>
      <right/>
      <top style="medium">
        <color auto="1"/>
      </top>
      <bottom style="medium">
        <color auto="1"/>
      </bottom>
      <diagonal/>
    </border>
    <border>
      <left style="thick">
        <color theme="0"/>
      </left>
      <right/>
      <top/>
      <bottom/>
      <diagonal/>
    </border>
    <border>
      <left/>
      <right/>
      <top style="thin">
        <color theme="0" tint="-0.34998626667073579"/>
      </top>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right/>
      <top/>
      <bottom style="medium">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top style="thin">
        <color auto="1"/>
      </top>
      <bottom style="thin">
        <color auto="1"/>
      </bottom>
      <diagonal/>
    </border>
    <border>
      <left/>
      <right/>
      <top/>
      <bottom style="thin">
        <color theme="0" tint="-0.34998626667073579"/>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s>
  <cellStyleXfs count="6311">
    <xf numFmtId="227" fontId="0" fillId="0" borderId="0"/>
    <xf numFmtId="43" fontId="5" fillId="0" borderId="0" applyFont="0" applyFill="0" applyBorder="0" applyAlignment="0" applyProtection="0"/>
    <xf numFmtId="9" fontId="5" fillId="0" borderId="0" applyFont="0" applyFill="0" applyBorder="0" applyAlignment="0" applyProtection="0"/>
    <xf numFmtId="227" fontId="6" fillId="0" borderId="0" applyNumberFormat="0" applyFill="0" applyBorder="0" applyAlignment="0" applyProtection="0"/>
    <xf numFmtId="227" fontId="7" fillId="0" borderId="1" applyNumberFormat="0" applyFill="0" applyAlignment="0" applyProtection="0"/>
    <xf numFmtId="227" fontId="8" fillId="0" borderId="2" applyNumberFormat="0" applyFill="0" applyAlignment="0" applyProtection="0"/>
    <xf numFmtId="227" fontId="9" fillId="0" borderId="3" applyNumberFormat="0" applyFill="0" applyAlignment="0" applyProtection="0"/>
    <xf numFmtId="227" fontId="9" fillId="0" borderId="0" applyNumberFormat="0" applyFill="0" applyBorder="0" applyAlignment="0" applyProtection="0"/>
    <xf numFmtId="227" fontId="11" fillId="4" borderId="0" applyNumberFormat="0" applyBorder="0" applyAlignment="0" applyProtection="0"/>
    <xf numFmtId="227" fontId="14" fillId="7" borderId="5" applyNumberFormat="0" applyAlignment="0" applyProtection="0"/>
    <xf numFmtId="227" fontId="15" fillId="7" borderId="4" applyNumberFormat="0" applyAlignment="0" applyProtection="0"/>
    <xf numFmtId="227" fontId="19" fillId="0" borderId="0" applyNumberFormat="0" applyFill="0" applyBorder="0" applyAlignment="0" applyProtection="0"/>
    <xf numFmtId="227" fontId="20" fillId="0" borderId="9" applyNumberFormat="0" applyFill="0" applyAlignment="0" applyProtection="0"/>
    <xf numFmtId="227" fontId="21" fillId="10" borderId="0" applyNumberFormat="0" applyBorder="0" applyAlignment="0" applyProtection="0"/>
    <xf numFmtId="227" fontId="5" fillId="11" borderId="0" applyNumberFormat="0" applyBorder="0" applyAlignment="0" applyProtection="0"/>
    <xf numFmtId="227" fontId="5" fillId="12" borderId="0" applyNumberFormat="0" applyBorder="0" applyAlignment="0" applyProtection="0"/>
    <xf numFmtId="227" fontId="21" fillId="13" borderId="0" applyNumberFormat="0" applyBorder="0" applyAlignment="0" applyProtection="0"/>
    <xf numFmtId="227" fontId="21" fillId="14" borderId="0" applyNumberFormat="0" applyBorder="0" applyAlignment="0" applyProtection="0"/>
    <xf numFmtId="227" fontId="5" fillId="15" borderId="0" applyNumberFormat="0" applyBorder="0" applyAlignment="0" applyProtection="0"/>
    <xf numFmtId="227" fontId="5" fillId="16" borderId="0" applyNumberFormat="0" applyBorder="0" applyAlignment="0" applyProtection="0"/>
    <xf numFmtId="227" fontId="21" fillId="17" borderId="0" applyNumberFormat="0" applyBorder="0" applyAlignment="0" applyProtection="0"/>
    <xf numFmtId="227" fontId="21" fillId="18" borderId="0" applyNumberFormat="0" applyBorder="0" applyAlignment="0" applyProtection="0"/>
    <xf numFmtId="227" fontId="5" fillId="19" borderId="0" applyNumberFormat="0" applyBorder="0" applyAlignment="0" applyProtection="0"/>
    <xf numFmtId="227" fontId="5" fillId="20" borderId="0" applyNumberFormat="0" applyBorder="0" applyAlignment="0" applyProtection="0"/>
    <xf numFmtId="227" fontId="21" fillId="21" borderId="0" applyNumberFormat="0" applyBorder="0" applyAlignment="0" applyProtection="0"/>
    <xf numFmtId="227" fontId="21" fillId="22" borderId="0" applyNumberFormat="0" applyBorder="0" applyAlignment="0" applyProtection="0"/>
    <xf numFmtId="227" fontId="5" fillId="23" borderId="0" applyNumberFormat="0" applyBorder="0" applyAlignment="0" applyProtection="0"/>
    <xf numFmtId="227" fontId="5" fillId="24" borderId="0" applyNumberFormat="0" applyBorder="0" applyAlignment="0" applyProtection="0"/>
    <xf numFmtId="227" fontId="21" fillId="25" borderId="0" applyNumberFormat="0" applyBorder="0" applyAlignment="0" applyProtection="0"/>
    <xf numFmtId="227" fontId="21" fillId="26" borderId="0" applyNumberFormat="0" applyBorder="0" applyAlignment="0" applyProtection="0"/>
    <xf numFmtId="227" fontId="5" fillId="27" borderId="0" applyNumberFormat="0" applyBorder="0" applyAlignment="0" applyProtection="0"/>
    <xf numFmtId="227" fontId="5" fillId="28" borderId="0" applyNumberFormat="0" applyBorder="0" applyAlignment="0" applyProtection="0"/>
    <xf numFmtId="227" fontId="21" fillId="29" borderId="0" applyNumberFormat="0" applyBorder="0" applyAlignment="0" applyProtection="0"/>
    <xf numFmtId="227" fontId="21" fillId="30" borderId="0" applyNumberFormat="0" applyBorder="0" applyAlignment="0" applyProtection="0"/>
    <xf numFmtId="227" fontId="5" fillId="31" borderId="0" applyNumberFormat="0" applyBorder="0" applyAlignment="0" applyProtection="0"/>
    <xf numFmtId="227" fontId="5" fillId="32" borderId="0" applyNumberFormat="0" applyBorder="0" applyAlignment="0" applyProtection="0"/>
    <xf numFmtId="227" fontId="21" fillId="33" borderId="0" applyNumberFormat="0" applyBorder="0" applyAlignment="0" applyProtection="0"/>
    <xf numFmtId="227" fontId="5" fillId="0" borderId="0" applyFont="0" applyFill="0" applyBorder="0" applyAlignment="0" applyProtection="0"/>
    <xf numFmtId="171" fontId="5" fillId="0" borderId="0" applyFont="0" applyFill="0" applyBorder="0" applyAlignment="0" applyProtection="0"/>
    <xf numFmtId="170" fontId="3" fillId="0" borderId="0" applyFont="0" applyFill="0" applyBorder="0" applyAlignment="0" applyProtection="0"/>
    <xf numFmtId="227" fontId="3" fillId="0" borderId="0"/>
    <xf numFmtId="227" fontId="5" fillId="0" borderId="0"/>
    <xf numFmtId="171" fontId="5" fillId="0" borderId="0" applyFont="0" applyFill="0" applyBorder="0" applyAlignment="0" applyProtection="0"/>
    <xf numFmtId="170" fontId="5" fillId="0" borderId="0" applyFont="0" applyFill="0" applyBorder="0" applyAlignment="0" applyProtection="0"/>
    <xf numFmtId="170" fontId="3" fillId="0" borderId="0" applyFont="0" applyFill="0" applyBorder="0" applyAlignment="0" applyProtection="0"/>
    <xf numFmtId="175" fontId="24" fillId="0" borderId="0">
      <alignment horizontal="right"/>
    </xf>
    <xf numFmtId="227" fontId="3" fillId="0" borderId="0">
      <alignment vertical="top"/>
    </xf>
    <xf numFmtId="227" fontId="3" fillId="0" borderId="0">
      <alignment vertical="top"/>
    </xf>
    <xf numFmtId="170" fontId="3" fillId="0" borderId="0" applyFont="0" applyFill="0" applyBorder="0" applyAlignment="0" applyProtection="0"/>
    <xf numFmtId="170"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1" fontId="3" fillId="0" borderId="0" applyFont="0" applyFill="0" applyBorder="0" applyAlignment="0" applyProtection="0"/>
    <xf numFmtId="9" fontId="5" fillId="0" borderId="0" applyFont="0" applyFill="0" applyBorder="0" applyAlignment="0" applyProtection="0"/>
    <xf numFmtId="227" fontId="5" fillId="0" borderId="0" applyFont="0" applyFill="0" applyBorder="0" applyAlignment="0" applyProtection="0"/>
    <xf numFmtId="227" fontId="3" fillId="0" borderId="0"/>
    <xf numFmtId="227" fontId="5" fillId="0" borderId="0"/>
    <xf numFmtId="171" fontId="5" fillId="0" borderId="0" applyFont="0" applyFill="0" applyBorder="0" applyAlignment="0" applyProtection="0"/>
    <xf numFmtId="170" fontId="5" fillId="0" borderId="0" applyFont="0" applyFill="0" applyBorder="0" applyAlignment="0" applyProtection="0"/>
    <xf numFmtId="9" fontId="3" fillId="0" borderId="0" applyFont="0" applyFill="0" applyBorder="0" applyAlignment="0" applyProtection="0"/>
    <xf numFmtId="171" fontId="3" fillId="0" borderId="0" applyFont="0" applyFill="0" applyBorder="0" applyAlignment="0" applyProtection="0"/>
    <xf numFmtId="227" fontId="5" fillId="0" borderId="0" applyFont="0" applyFill="0" applyBorder="0" applyAlignment="0" applyProtection="0"/>
    <xf numFmtId="227" fontId="3" fillId="0" borderId="0"/>
    <xf numFmtId="227" fontId="5" fillId="0" borderId="0"/>
    <xf numFmtId="227" fontId="3" fillId="0" borderId="0"/>
    <xf numFmtId="170" fontId="3" fillId="0" borderId="0" applyFont="0" applyFill="0" applyBorder="0" applyAlignment="0" applyProtection="0"/>
    <xf numFmtId="227" fontId="3" fillId="0" borderId="0">
      <alignment vertical="top"/>
    </xf>
    <xf numFmtId="227"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9" fontId="3" fillId="0" borderId="0" applyFont="0" applyFill="0" applyBorder="0" applyAlignment="0" applyProtection="0"/>
    <xf numFmtId="171" fontId="3" fillId="0" borderId="0" applyFont="0" applyFill="0" applyBorder="0" applyAlignment="0" applyProtection="0"/>
    <xf numFmtId="227" fontId="3" fillId="0" borderId="0"/>
    <xf numFmtId="227" fontId="3" fillId="0" borderId="0"/>
    <xf numFmtId="227" fontId="3" fillId="0" borderId="0">
      <alignment vertical="top"/>
    </xf>
    <xf numFmtId="227" fontId="3" fillId="0" borderId="0">
      <alignment vertical="top"/>
    </xf>
    <xf numFmtId="227"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9" fontId="3" fillId="0" borderId="0" applyFont="0" applyFill="0" applyBorder="0" applyAlignment="0" applyProtection="0"/>
    <xf numFmtId="171" fontId="3" fillId="0" borderId="0" applyFont="0" applyFill="0" applyBorder="0" applyAlignment="0" applyProtection="0"/>
    <xf numFmtId="227"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9" fontId="3" fillId="0" borderId="0" applyFont="0" applyFill="0" applyBorder="0" applyAlignment="0" applyProtection="0"/>
    <xf numFmtId="171" fontId="3" fillId="0" borderId="0" applyFont="0" applyFill="0" applyBorder="0" applyAlignment="0" applyProtection="0"/>
    <xf numFmtId="227" fontId="5" fillId="0" borderId="0" applyFont="0" applyFill="0" applyBorder="0" applyAlignment="0" applyProtection="0"/>
    <xf numFmtId="227" fontId="3" fillId="0" borderId="0"/>
    <xf numFmtId="227" fontId="3" fillId="0" borderId="0"/>
    <xf numFmtId="227" fontId="5" fillId="0" borderId="0"/>
    <xf numFmtId="227" fontId="5" fillId="0" borderId="0"/>
    <xf numFmtId="227" fontId="5" fillId="0" borderId="0"/>
    <xf numFmtId="227" fontId="5" fillId="0" borderId="0"/>
    <xf numFmtId="227" fontId="5" fillId="0" borderId="0"/>
    <xf numFmtId="227" fontId="3" fillId="0" borderId="0"/>
    <xf numFmtId="227" fontId="3" fillId="0" borderId="0"/>
    <xf numFmtId="227" fontId="5" fillId="0" borderId="0"/>
    <xf numFmtId="227" fontId="5" fillId="0" borderId="0"/>
    <xf numFmtId="227" fontId="5" fillId="0" borderId="0"/>
    <xf numFmtId="227" fontId="3" fillId="0" borderId="0"/>
    <xf numFmtId="227" fontId="3" fillId="0" borderId="0"/>
    <xf numFmtId="227" fontId="5" fillId="0" borderId="0"/>
    <xf numFmtId="227" fontId="5" fillId="0" borderId="0"/>
    <xf numFmtId="227" fontId="3" fillId="0" borderId="0"/>
    <xf numFmtId="227" fontId="5"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5" fillId="0" borderId="0"/>
    <xf numFmtId="227" fontId="5" fillId="0" borderId="0"/>
    <xf numFmtId="227" fontId="5" fillId="0" borderId="0"/>
    <xf numFmtId="227" fontId="5" fillId="0" borderId="0"/>
    <xf numFmtId="227" fontId="5" fillId="0" borderId="0"/>
    <xf numFmtId="227" fontId="3" fillId="0" borderId="0"/>
    <xf numFmtId="227" fontId="3" fillId="0" borderId="0"/>
    <xf numFmtId="227" fontId="5" fillId="0" borderId="0"/>
    <xf numFmtId="227" fontId="5" fillId="0" borderId="0"/>
    <xf numFmtId="227" fontId="3" fillId="0" borderId="0"/>
    <xf numFmtId="227" fontId="3" fillId="0" borderId="0"/>
    <xf numFmtId="227" fontId="3" fillId="0" borderId="0"/>
    <xf numFmtId="227" fontId="3" fillId="0" borderId="0"/>
    <xf numFmtId="9" fontId="3" fillId="0" borderId="0" applyFont="0" applyFill="0" applyBorder="0" applyAlignment="0" applyProtection="0"/>
    <xf numFmtId="9" fontId="23" fillId="0" borderId="0" applyFont="0" applyFill="0" applyBorder="0" applyAlignment="0" applyProtection="0"/>
    <xf numFmtId="9" fontId="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5" fillId="0" borderId="0" applyFont="0" applyFill="0" applyBorder="0" applyAlignment="0" applyProtection="0"/>
    <xf numFmtId="176" fontId="3" fillId="0" borderId="0" applyFont="0" applyFill="0" applyBorder="0" applyAlignment="0" applyProtection="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9" fontId="23" fillId="0" borderId="0" applyFont="0" applyFill="0" applyBorder="0" applyAlignment="0" applyProtection="0"/>
    <xf numFmtId="9" fontId="23" fillId="0" borderId="0" applyFont="0" applyFill="0" applyBorder="0" applyAlignment="0" applyProtection="0"/>
    <xf numFmtId="176" fontId="5" fillId="0" borderId="0" applyFont="0" applyFill="0" applyBorder="0" applyAlignment="0" applyProtection="0"/>
    <xf numFmtId="171" fontId="5" fillId="0" borderId="0" applyFont="0" applyFill="0" applyBorder="0" applyAlignment="0" applyProtection="0"/>
    <xf numFmtId="227" fontId="5" fillId="0" borderId="0"/>
    <xf numFmtId="227" fontId="5" fillId="0" borderId="0"/>
    <xf numFmtId="171" fontId="5" fillId="0" borderId="0" applyFont="0" applyFill="0" applyBorder="0" applyAlignment="0" applyProtection="0"/>
    <xf numFmtId="9" fontId="5" fillId="0" borderId="0" applyFont="0" applyFill="0" applyBorder="0" applyAlignment="0" applyProtection="0"/>
    <xf numFmtId="227" fontId="5" fillId="0" borderId="0"/>
    <xf numFmtId="171" fontId="3" fillId="0" borderId="0" applyFont="0" applyFill="0" applyBorder="0" applyAlignment="0" applyProtection="0"/>
    <xf numFmtId="9" fontId="3" fillId="0" borderId="0" applyFont="0" applyFill="0" applyBorder="0" applyAlignment="0" applyProtection="0"/>
    <xf numFmtId="171" fontId="3" fillId="0" borderId="0" applyFont="0" applyFill="0" applyBorder="0" applyAlignment="0" applyProtection="0"/>
    <xf numFmtId="9" fontId="3" fillId="0" borderId="0" applyFont="0" applyFill="0" applyBorder="0" applyAlignment="0" applyProtection="0"/>
    <xf numFmtId="227" fontId="25" fillId="0" borderId="0"/>
    <xf numFmtId="227" fontId="25" fillId="0" borderId="0"/>
    <xf numFmtId="227" fontId="25" fillId="0" borderId="0"/>
    <xf numFmtId="227" fontId="25" fillId="0" borderId="0"/>
    <xf numFmtId="227" fontId="25" fillId="0" borderId="0"/>
    <xf numFmtId="227" fontId="25" fillId="0" borderId="0"/>
    <xf numFmtId="227" fontId="3" fillId="0" borderId="0">
      <alignment vertical="top"/>
    </xf>
    <xf numFmtId="227" fontId="3" fillId="0" borderId="0">
      <alignment vertical="top"/>
    </xf>
    <xf numFmtId="227" fontId="5" fillId="0" borderId="0" applyFont="0" applyFill="0" applyBorder="0" applyAlignment="0" applyProtection="0"/>
    <xf numFmtId="227" fontId="5" fillId="0" borderId="0"/>
    <xf numFmtId="227" fontId="3" fillId="0" borderId="0">
      <alignment vertical="top"/>
    </xf>
    <xf numFmtId="227" fontId="3" fillId="0" borderId="0">
      <alignment vertical="top"/>
    </xf>
    <xf numFmtId="227" fontId="3" fillId="0" borderId="0">
      <alignment vertical="top"/>
    </xf>
    <xf numFmtId="227" fontId="26" fillId="0" borderId="0"/>
    <xf numFmtId="227" fontId="5" fillId="9" borderId="8" applyNumberFormat="0" applyFont="0" applyAlignment="0" applyProtection="0"/>
    <xf numFmtId="227" fontId="3" fillId="0" borderId="0">
      <alignment vertical="top"/>
    </xf>
    <xf numFmtId="227" fontId="26" fillId="0" borderId="0"/>
    <xf numFmtId="177" fontId="5" fillId="0" borderId="0" applyFont="0" applyFill="0" applyBorder="0" applyAlignment="0" applyProtection="0"/>
    <xf numFmtId="227" fontId="3" fillId="0" borderId="0"/>
    <xf numFmtId="168" fontId="3" fillId="0" borderId="0" applyFont="0" applyFill="0" applyBorder="0" applyAlignment="0" applyProtection="0"/>
    <xf numFmtId="170" fontId="3" fillId="0" borderId="0" applyFont="0" applyFill="0" applyBorder="0" applyAlignment="0" applyProtection="0"/>
    <xf numFmtId="227" fontId="5" fillId="0" borderId="0"/>
    <xf numFmtId="40" fontId="27" fillId="34" borderId="0">
      <alignment horizontal="right"/>
    </xf>
    <xf numFmtId="227" fontId="28" fillId="34" borderId="0">
      <alignment horizontal="right"/>
    </xf>
    <xf numFmtId="227" fontId="29" fillId="34" borderId="11"/>
    <xf numFmtId="227" fontId="29" fillId="0" borderId="0" applyBorder="0">
      <alignment horizontal="centerContinuous"/>
    </xf>
    <xf numFmtId="227" fontId="30" fillId="0" borderId="0" applyBorder="0">
      <alignment horizontal="centerContinuous"/>
    </xf>
    <xf numFmtId="177" fontId="5" fillId="0" borderId="0" applyFont="0" applyFill="0" applyBorder="0" applyAlignment="0" applyProtection="0"/>
    <xf numFmtId="43" fontId="5" fillId="0" borderId="0" applyFont="0" applyFill="0" applyBorder="0" applyAlignment="0" applyProtection="0"/>
    <xf numFmtId="227" fontId="3" fillId="0" borderId="0"/>
    <xf numFmtId="227" fontId="3" fillId="0" borderId="0"/>
    <xf numFmtId="227" fontId="3" fillId="0" borderId="0"/>
    <xf numFmtId="227" fontId="3" fillId="0" borderId="0"/>
    <xf numFmtId="227" fontId="3" fillId="0" borderId="0"/>
    <xf numFmtId="9" fontId="3" fillId="0" borderId="0" applyFont="0" applyFill="0" applyBorder="0" applyAlignment="0" applyProtection="0"/>
    <xf numFmtId="171" fontId="3" fillId="0" borderId="0" applyFont="0" applyFill="0" applyBorder="0" applyAlignment="0" applyProtection="0"/>
    <xf numFmtId="171" fontId="5" fillId="0" borderId="0" applyFont="0" applyFill="0" applyBorder="0" applyAlignment="0" applyProtection="0"/>
    <xf numFmtId="171" fontId="23" fillId="0" borderId="0" applyFont="0" applyFill="0" applyBorder="0" applyAlignment="0" applyProtection="0"/>
    <xf numFmtId="171" fontId="5" fillId="0" borderId="0" applyFont="0" applyFill="0" applyBorder="0" applyAlignment="0" applyProtection="0"/>
    <xf numFmtId="171" fontId="23" fillId="0" borderId="0" applyFont="0" applyFill="0" applyBorder="0" applyAlignment="0" applyProtection="0"/>
    <xf numFmtId="171" fontId="3" fillId="0" borderId="0" applyFont="0" applyFill="0" applyBorder="0" applyAlignment="0" applyProtection="0"/>
    <xf numFmtId="171" fontId="5" fillId="0" borderId="0" applyFont="0" applyFill="0" applyBorder="0" applyAlignment="0" applyProtection="0"/>
    <xf numFmtId="171" fontId="23" fillId="0" borderId="0" applyFont="0" applyFill="0" applyBorder="0" applyAlignment="0" applyProtection="0"/>
    <xf numFmtId="171" fontId="3"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227" fontId="5" fillId="0" borderId="0"/>
    <xf numFmtId="227" fontId="3" fillId="0" borderId="0"/>
    <xf numFmtId="227" fontId="5" fillId="0" borderId="0"/>
    <xf numFmtId="171" fontId="5" fillId="0" borderId="0" applyFont="0" applyFill="0" applyBorder="0" applyAlignment="0" applyProtection="0"/>
    <xf numFmtId="171" fontId="5" fillId="0" borderId="0" applyFont="0" applyFill="0" applyBorder="0" applyAlignment="0" applyProtection="0"/>
    <xf numFmtId="227" fontId="23" fillId="35" borderId="0" applyNumberFormat="0" applyBorder="0" applyAlignment="0" applyProtection="0"/>
    <xf numFmtId="227" fontId="23" fillId="36" borderId="0" applyNumberFormat="0" applyBorder="0" applyAlignment="0" applyProtection="0"/>
    <xf numFmtId="227" fontId="23" fillId="37" borderId="0" applyNumberFormat="0" applyBorder="0" applyAlignment="0" applyProtection="0"/>
    <xf numFmtId="227" fontId="23" fillId="38" borderId="0" applyNumberFormat="0" applyBorder="0" applyAlignment="0" applyProtection="0"/>
    <xf numFmtId="227" fontId="23" fillId="39" borderId="0" applyNumberFormat="0" applyBorder="0" applyAlignment="0" applyProtection="0"/>
    <xf numFmtId="227" fontId="23" fillId="40" borderId="0" applyNumberFormat="0" applyBorder="0" applyAlignment="0" applyProtection="0"/>
    <xf numFmtId="227" fontId="23" fillId="41" borderId="0" applyNumberFormat="0" applyBorder="0" applyAlignment="0" applyProtection="0"/>
    <xf numFmtId="227" fontId="23" fillId="42" borderId="0" applyNumberFormat="0" applyBorder="0" applyAlignment="0" applyProtection="0"/>
    <xf numFmtId="227" fontId="23" fillId="43" borderId="0" applyNumberFormat="0" applyBorder="0" applyAlignment="0" applyProtection="0"/>
    <xf numFmtId="227" fontId="23" fillId="38" borderId="0" applyNumberFormat="0" applyBorder="0" applyAlignment="0" applyProtection="0"/>
    <xf numFmtId="227" fontId="23" fillId="41" borderId="0" applyNumberFormat="0" applyBorder="0" applyAlignment="0" applyProtection="0"/>
    <xf numFmtId="227" fontId="23" fillId="44" borderId="0" applyNumberFormat="0" applyBorder="0" applyAlignment="0" applyProtection="0"/>
    <xf numFmtId="227" fontId="31" fillId="45" borderId="0" applyNumberFormat="0" applyBorder="0" applyAlignment="0" applyProtection="0"/>
    <xf numFmtId="227" fontId="31" fillId="42" borderId="0" applyNumberFormat="0" applyBorder="0" applyAlignment="0" applyProtection="0"/>
    <xf numFmtId="227" fontId="31" fillId="43" borderId="0" applyNumberFormat="0" applyBorder="0" applyAlignment="0" applyProtection="0"/>
    <xf numFmtId="227" fontId="31" fillId="46" borderId="0" applyNumberFormat="0" applyBorder="0" applyAlignment="0" applyProtection="0"/>
    <xf numFmtId="227" fontId="31" fillId="47" borderId="0" applyNumberFormat="0" applyBorder="0" applyAlignment="0" applyProtection="0"/>
    <xf numFmtId="227" fontId="31" fillId="48" borderId="0" applyNumberFormat="0" applyBorder="0" applyAlignment="0" applyProtection="0"/>
    <xf numFmtId="227" fontId="32" fillId="37" borderId="0" applyNumberFormat="0" applyBorder="0" applyAlignment="0" applyProtection="0"/>
    <xf numFmtId="227" fontId="33" fillId="49" borderId="12" applyNumberFormat="0" applyAlignment="0" applyProtection="0"/>
    <xf numFmtId="227" fontId="34" fillId="50" borderId="13" applyNumberFormat="0" applyAlignment="0" applyProtection="0"/>
    <xf numFmtId="227" fontId="35" fillId="0" borderId="14" applyNumberFormat="0" applyFill="0" applyAlignment="0" applyProtection="0"/>
    <xf numFmtId="227" fontId="31" fillId="51" borderId="0" applyNumberFormat="0" applyBorder="0" applyAlignment="0" applyProtection="0"/>
    <xf numFmtId="227" fontId="31" fillId="52" borderId="0" applyNumberFormat="0" applyBorder="0" applyAlignment="0" applyProtection="0"/>
    <xf numFmtId="227" fontId="31" fillId="53" borderId="0" applyNumberFormat="0" applyBorder="0" applyAlignment="0" applyProtection="0"/>
    <xf numFmtId="227" fontId="31" fillId="46" borderId="0" applyNumberFormat="0" applyBorder="0" applyAlignment="0" applyProtection="0"/>
    <xf numFmtId="227" fontId="31" fillId="47" borderId="0" applyNumberFormat="0" applyBorder="0" applyAlignment="0" applyProtection="0"/>
    <xf numFmtId="227" fontId="31" fillId="54" borderId="0" applyNumberFormat="0" applyBorder="0" applyAlignment="0" applyProtection="0"/>
    <xf numFmtId="227" fontId="36" fillId="40" borderId="12" applyNumberFormat="0" applyAlignment="0" applyProtection="0"/>
    <xf numFmtId="227" fontId="37" fillId="36" borderId="0" applyNumberFormat="0" applyBorder="0" applyAlignment="0" applyProtection="0"/>
    <xf numFmtId="227" fontId="38" fillId="55" borderId="0" applyNumberFormat="0" applyBorder="0" applyAlignment="0" applyProtection="0"/>
    <xf numFmtId="227" fontId="23" fillId="56" borderId="10" applyNumberFormat="0" applyFont="0" applyAlignment="0" applyProtection="0"/>
    <xf numFmtId="9" fontId="3" fillId="0" borderId="0" applyFont="0" applyFill="0" applyBorder="0" applyAlignment="0" applyProtection="0"/>
    <xf numFmtId="227" fontId="39" fillId="49" borderId="15" applyNumberFormat="0" applyAlignment="0" applyProtection="0"/>
    <xf numFmtId="171" fontId="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7" fontId="40" fillId="0" borderId="0" applyNumberFormat="0" applyFill="0" applyBorder="0" applyAlignment="0" applyProtection="0"/>
    <xf numFmtId="227" fontId="41" fillId="0" borderId="0" applyNumberFormat="0" applyFill="0" applyBorder="0" applyAlignment="0" applyProtection="0"/>
    <xf numFmtId="227" fontId="42" fillId="0" borderId="16" applyNumberFormat="0" applyFill="0" applyAlignment="0" applyProtection="0"/>
    <xf numFmtId="227" fontId="43" fillId="0" borderId="17" applyNumberFormat="0" applyFill="0" applyAlignment="0" applyProtection="0"/>
    <xf numFmtId="227" fontId="44" fillId="0" borderId="18" applyNumberFormat="0" applyFill="0" applyAlignment="0" applyProtection="0"/>
    <xf numFmtId="227" fontId="44" fillId="0" borderId="0" applyNumberFormat="0" applyFill="0" applyBorder="0" applyAlignment="0" applyProtection="0"/>
    <xf numFmtId="227" fontId="45" fillId="0" borderId="0" applyNumberFormat="0" applyFill="0" applyBorder="0" applyAlignment="0" applyProtection="0"/>
    <xf numFmtId="227" fontId="22" fillId="0" borderId="19" applyNumberFormat="0" applyFill="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227" fontId="3" fillId="0" borderId="0"/>
    <xf numFmtId="227" fontId="5"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5" fillId="0" borderId="0"/>
    <xf numFmtId="227" fontId="3" fillId="0" borderId="0"/>
    <xf numFmtId="227" fontId="5" fillId="0" borderId="0"/>
    <xf numFmtId="227" fontId="3" fillId="0" borderId="0"/>
    <xf numFmtId="227" fontId="5" fillId="0" borderId="0"/>
    <xf numFmtId="227" fontId="3" fillId="0" borderId="0"/>
    <xf numFmtId="227" fontId="5" fillId="0" borderId="0"/>
    <xf numFmtId="227" fontId="3" fillId="0" borderId="0"/>
    <xf numFmtId="227" fontId="5" fillId="0" borderId="0"/>
    <xf numFmtId="227" fontId="3" fillId="0" borderId="0"/>
    <xf numFmtId="227" fontId="3" fillId="0" borderId="0"/>
    <xf numFmtId="227" fontId="3" fillId="0" borderId="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43" fontId="3" fillId="0" borderId="0" applyFont="0" applyFill="0" applyBorder="0" applyAlignment="0" applyProtection="0"/>
    <xf numFmtId="179" fontId="3" fillId="0" borderId="0"/>
    <xf numFmtId="227" fontId="46" fillId="0" borderId="0"/>
    <xf numFmtId="227" fontId="46" fillId="0" borderId="0"/>
    <xf numFmtId="227" fontId="46" fillId="0" borderId="0"/>
    <xf numFmtId="227" fontId="46" fillId="0" borderId="0"/>
    <xf numFmtId="227" fontId="47" fillId="0" borderId="0"/>
    <xf numFmtId="227" fontId="47" fillId="0" borderId="0"/>
    <xf numFmtId="227" fontId="48" fillId="0" borderId="0" applyFont="0" applyFill="0" applyBorder="0" applyAlignment="0" applyProtection="0"/>
    <xf numFmtId="227" fontId="48" fillId="0" borderId="0" applyFont="0" applyFill="0" applyBorder="0" applyAlignment="0" applyProtection="0"/>
    <xf numFmtId="9" fontId="3" fillId="57" borderId="0"/>
    <xf numFmtId="227" fontId="3" fillId="0" borderId="0"/>
    <xf numFmtId="227" fontId="3" fillId="0" borderId="0">
      <alignment horizontal="left"/>
    </xf>
    <xf numFmtId="227" fontId="49" fillId="0" borderId="0">
      <alignment horizontal="left"/>
    </xf>
    <xf numFmtId="227" fontId="50" fillId="0" borderId="0">
      <alignment horizontal="center"/>
    </xf>
    <xf numFmtId="227" fontId="23" fillId="35" borderId="0" applyNumberFormat="0" applyBorder="0" applyAlignment="0" applyProtection="0"/>
    <xf numFmtId="227" fontId="5" fillId="11" borderId="0" applyNumberFormat="0" applyBorder="0" applyAlignment="0" applyProtection="0"/>
    <xf numFmtId="227" fontId="5" fillId="11" borderId="0" applyNumberFormat="0" applyBorder="0" applyAlignment="0" applyProtection="0"/>
    <xf numFmtId="227" fontId="5" fillId="11" borderId="0" applyNumberFormat="0" applyBorder="0" applyAlignment="0" applyProtection="0"/>
    <xf numFmtId="227" fontId="5" fillId="11" borderId="0" applyNumberFormat="0" applyBorder="0" applyAlignment="0" applyProtection="0"/>
    <xf numFmtId="227" fontId="23" fillId="36" borderId="0" applyNumberFormat="0" applyBorder="0" applyAlignment="0" applyProtection="0"/>
    <xf numFmtId="227" fontId="5" fillId="15" borderId="0" applyNumberFormat="0" applyBorder="0" applyAlignment="0" applyProtection="0"/>
    <xf numFmtId="227" fontId="5" fillId="15" borderId="0" applyNumberFormat="0" applyBorder="0" applyAlignment="0" applyProtection="0"/>
    <xf numFmtId="227" fontId="5" fillId="15" borderId="0" applyNumberFormat="0" applyBorder="0" applyAlignment="0" applyProtection="0"/>
    <xf numFmtId="227" fontId="5" fillId="15" borderId="0" applyNumberFormat="0" applyBorder="0" applyAlignment="0" applyProtection="0"/>
    <xf numFmtId="227" fontId="23" fillId="37" borderId="0" applyNumberFormat="0" applyBorder="0" applyAlignment="0" applyProtection="0"/>
    <xf numFmtId="227" fontId="5" fillId="19" borderId="0" applyNumberFormat="0" applyBorder="0" applyAlignment="0" applyProtection="0"/>
    <xf numFmtId="227" fontId="5" fillId="19" borderId="0" applyNumberFormat="0" applyBorder="0" applyAlignment="0" applyProtection="0"/>
    <xf numFmtId="227" fontId="5" fillId="19" borderId="0" applyNumberFormat="0" applyBorder="0" applyAlignment="0" applyProtection="0"/>
    <xf numFmtId="227" fontId="5" fillId="19" borderId="0" applyNumberFormat="0" applyBorder="0" applyAlignment="0" applyProtection="0"/>
    <xf numFmtId="227" fontId="23" fillId="38" borderId="0" applyNumberFormat="0" applyBorder="0" applyAlignment="0" applyProtection="0"/>
    <xf numFmtId="227" fontId="5" fillId="23" borderId="0" applyNumberFormat="0" applyBorder="0" applyAlignment="0" applyProtection="0"/>
    <xf numFmtId="227" fontId="5" fillId="23" borderId="0" applyNumberFormat="0" applyBorder="0" applyAlignment="0" applyProtection="0"/>
    <xf numFmtId="227" fontId="5" fillId="23" borderId="0" applyNumberFormat="0" applyBorder="0" applyAlignment="0" applyProtection="0"/>
    <xf numFmtId="227" fontId="5" fillId="23" borderId="0" applyNumberFormat="0" applyBorder="0" applyAlignment="0" applyProtection="0"/>
    <xf numFmtId="227" fontId="23" fillId="39" borderId="0" applyNumberFormat="0" applyBorder="0" applyAlignment="0" applyProtection="0"/>
    <xf numFmtId="227" fontId="5" fillId="27" borderId="0" applyNumberFormat="0" applyBorder="0" applyAlignment="0" applyProtection="0"/>
    <xf numFmtId="227" fontId="5" fillId="27" borderId="0" applyNumberFormat="0" applyBorder="0" applyAlignment="0" applyProtection="0"/>
    <xf numFmtId="227" fontId="5" fillId="27" borderId="0" applyNumberFormat="0" applyBorder="0" applyAlignment="0" applyProtection="0"/>
    <xf numFmtId="227" fontId="5" fillId="27" borderId="0" applyNumberFormat="0" applyBorder="0" applyAlignment="0" applyProtection="0"/>
    <xf numFmtId="227" fontId="23" fillId="40" borderId="0" applyNumberFormat="0" applyBorder="0" applyAlignment="0" applyProtection="0"/>
    <xf numFmtId="227" fontId="5" fillId="31" borderId="0" applyNumberFormat="0" applyBorder="0" applyAlignment="0" applyProtection="0"/>
    <xf numFmtId="227" fontId="5" fillId="31" borderId="0" applyNumberFormat="0" applyBorder="0" applyAlignment="0" applyProtection="0"/>
    <xf numFmtId="227" fontId="5" fillId="31" borderId="0" applyNumberFormat="0" applyBorder="0" applyAlignment="0" applyProtection="0"/>
    <xf numFmtId="227" fontId="5" fillId="31" borderId="0" applyNumberFormat="0" applyBorder="0" applyAlignment="0" applyProtection="0"/>
    <xf numFmtId="227" fontId="23" fillId="41" borderId="0" applyNumberFormat="0" applyBorder="0" applyAlignment="0" applyProtection="0"/>
    <xf numFmtId="227" fontId="5" fillId="12" borderId="0" applyNumberFormat="0" applyBorder="0" applyAlignment="0" applyProtection="0"/>
    <xf numFmtId="227" fontId="5" fillId="12" borderId="0" applyNumberFormat="0" applyBorder="0" applyAlignment="0" applyProtection="0"/>
    <xf numFmtId="227" fontId="5" fillId="12" borderId="0" applyNumberFormat="0" applyBorder="0" applyAlignment="0" applyProtection="0"/>
    <xf numFmtId="227" fontId="5" fillId="12" borderId="0" applyNumberFormat="0" applyBorder="0" applyAlignment="0" applyProtection="0"/>
    <xf numFmtId="227" fontId="23" fillId="42" borderId="0" applyNumberFormat="0" applyBorder="0" applyAlignment="0" applyProtection="0"/>
    <xf numFmtId="227" fontId="5" fillId="16" borderId="0" applyNumberFormat="0" applyBorder="0" applyAlignment="0" applyProtection="0"/>
    <xf numFmtId="227" fontId="5" fillId="16" borderId="0" applyNumberFormat="0" applyBorder="0" applyAlignment="0" applyProtection="0"/>
    <xf numFmtId="227" fontId="5" fillId="16" borderId="0" applyNumberFormat="0" applyBorder="0" applyAlignment="0" applyProtection="0"/>
    <xf numFmtId="227" fontId="5" fillId="16" borderId="0" applyNumberFormat="0" applyBorder="0" applyAlignment="0" applyProtection="0"/>
    <xf numFmtId="227" fontId="23" fillId="43" borderId="0" applyNumberFormat="0" applyBorder="0" applyAlignment="0" applyProtection="0"/>
    <xf numFmtId="227" fontId="5" fillId="20" borderId="0" applyNumberFormat="0" applyBorder="0" applyAlignment="0" applyProtection="0"/>
    <xf numFmtId="227" fontId="5" fillId="20" borderId="0" applyNumberFormat="0" applyBorder="0" applyAlignment="0" applyProtection="0"/>
    <xf numFmtId="227" fontId="5" fillId="20" borderId="0" applyNumberFormat="0" applyBorder="0" applyAlignment="0" applyProtection="0"/>
    <xf numFmtId="227" fontId="5" fillId="20" borderId="0" applyNumberFormat="0" applyBorder="0" applyAlignment="0" applyProtection="0"/>
    <xf numFmtId="227" fontId="23" fillId="38" borderId="0" applyNumberFormat="0" applyBorder="0" applyAlignment="0" applyProtection="0"/>
    <xf numFmtId="227" fontId="5" fillId="24" borderId="0" applyNumberFormat="0" applyBorder="0" applyAlignment="0" applyProtection="0"/>
    <xf numFmtId="227" fontId="5" fillId="24" borderId="0" applyNumberFormat="0" applyBorder="0" applyAlignment="0" applyProtection="0"/>
    <xf numFmtId="227" fontId="5" fillId="24" borderId="0" applyNumberFormat="0" applyBorder="0" applyAlignment="0" applyProtection="0"/>
    <xf numFmtId="227" fontId="5" fillId="24" borderId="0" applyNumberFormat="0" applyBorder="0" applyAlignment="0" applyProtection="0"/>
    <xf numFmtId="227" fontId="23" fillId="41" borderId="0" applyNumberFormat="0" applyBorder="0" applyAlignment="0" applyProtection="0"/>
    <xf numFmtId="227" fontId="5" fillId="28" borderId="0" applyNumberFormat="0" applyBorder="0" applyAlignment="0" applyProtection="0"/>
    <xf numFmtId="227" fontId="5" fillId="28" borderId="0" applyNumberFormat="0" applyBorder="0" applyAlignment="0" applyProtection="0"/>
    <xf numFmtId="227" fontId="5" fillId="28" borderId="0" applyNumberFormat="0" applyBorder="0" applyAlignment="0" applyProtection="0"/>
    <xf numFmtId="227" fontId="5" fillId="28" borderId="0" applyNumberFormat="0" applyBorder="0" applyAlignment="0" applyProtection="0"/>
    <xf numFmtId="227" fontId="23" fillId="44" borderId="0" applyNumberFormat="0" applyBorder="0" applyAlignment="0" applyProtection="0"/>
    <xf numFmtId="227" fontId="5" fillId="32" borderId="0" applyNumberFormat="0" applyBorder="0" applyAlignment="0" applyProtection="0"/>
    <xf numFmtId="227" fontId="5" fillId="32" borderId="0" applyNumberFormat="0" applyBorder="0" applyAlignment="0" applyProtection="0"/>
    <xf numFmtId="227" fontId="5" fillId="32" borderId="0" applyNumberFormat="0" applyBorder="0" applyAlignment="0" applyProtection="0"/>
    <xf numFmtId="227" fontId="5" fillId="32" borderId="0" applyNumberFormat="0" applyBorder="0" applyAlignment="0" applyProtection="0"/>
    <xf numFmtId="227" fontId="31" fillId="45" borderId="0" applyNumberFormat="0" applyBorder="0" applyAlignment="0" applyProtection="0"/>
    <xf numFmtId="227" fontId="21" fillId="13" borderId="0" applyNumberFormat="0" applyBorder="0" applyAlignment="0" applyProtection="0"/>
    <xf numFmtId="227" fontId="21" fillId="13" borderId="0" applyNumberFormat="0" applyBorder="0" applyAlignment="0" applyProtection="0"/>
    <xf numFmtId="227" fontId="21" fillId="13" borderId="0" applyNumberFormat="0" applyBorder="0" applyAlignment="0" applyProtection="0"/>
    <xf numFmtId="227" fontId="21" fillId="13" borderId="0" applyNumberFormat="0" applyBorder="0" applyAlignment="0" applyProtection="0"/>
    <xf numFmtId="227" fontId="31" fillId="42" borderId="0" applyNumberFormat="0" applyBorder="0" applyAlignment="0" applyProtection="0"/>
    <xf numFmtId="227" fontId="21" fillId="17" borderId="0" applyNumberFormat="0" applyBorder="0" applyAlignment="0" applyProtection="0"/>
    <xf numFmtId="227" fontId="21" fillId="17" borderId="0" applyNumberFormat="0" applyBorder="0" applyAlignment="0" applyProtection="0"/>
    <xf numFmtId="227" fontId="21" fillId="17" borderId="0" applyNumberFormat="0" applyBorder="0" applyAlignment="0" applyProtection="0"/>
    <xf numFmtId="227" fontId="21" fillId="17" borderId="0" applyNumberFormat="0" applyBorder="0" applyAlignment="0" applyProtection="0"/>
    <xf numFmtId="227" fontId="31" fillId="43" borderId="0" applyNumberFormat="0" applyBorder="0" applyAlignment="0" applyProtection="0"/>
    <xf numFmtId="227" fontId="21" fillId="21" borderId="0" applyNumberFormat="0" applyBorder="0" applyAlignment="0" applyProtection="0"/>
    <xf numFmtId="227" fontId="21" fillId="21" borderId="0" applyNumberFormat="0" applyBorder="0" applyAlignment="0" applyProtection="0"/>
    <xf numFmtId="227" fontId="21" fillId="21" borderId="0" applyNumberFormat="0" applyBorder="0" applyAlignment="0" applyProtection="0"/>
    <xf numFmtId="227" fontId="21" fillId="21" borderId="0" applyNumberFormat="0" applyBorder="0" applyAlignment="0" applyProtection="0"/>
    <xf numFmtId="227" fontId="31" fillId="46" borderId="0" applyNumberFormat="0" applyBorder="0" applyAlignment="0" applyProtection="0"/>
    <xf numFmtId="227" fontId="21" fillId="25" borderId="0" applyNumberFormat="0" applyBorder="0" applyAlignment="0" applyProtection="0"/>
    <xf numFmtId="227" fontId="21" fillId="25" borderId="0" applyNumberFormat="0" applyBorder="0" applyAlignment="0" applyProtection="0"/>
    <xf numFmtId="227" fontId="21" fillId="25" borderId="0" applyNumberFormat="0" applyBorder="0" applyAlignment="0" applyProtection="0"/>
    <xf numFmtId="227" fontId="21" fillId="25" borderId="0" applyNumberFormat="0" applyBorder="0" applyAlignment="0" applyProtection="0"/>
    <xf numFmtId="227" fontId="31" fillId="47" borderId="0" applyNumberFormat="0" applyBorder="0" applyAlignment="0" applyProtection="0"/>
    <xf numFmtId="227" fontId="21" fillId="29" borderId="0" applyNumberFormat="0" applyBorder="0" applyAlignment="0" applyProtection="0"/>
    <xf numFmtId="227" fontId="21" fillId="29" borderId="0" applyNumberFormat="0" applyBorder="0" applyAlignment="0" applyProtection="0"/>
    <xf numFmtId="227" fontId="21" fillId="29" borderId="0" applyNumberFormat="0" applyBorder="0" applyAlignment="0" applyProtection="0"/>
    <xf numFmtId="227" fontId="21" fillId="29" borderId="0" applyNumberFormat="0" applyBorder="0" applyAlignment="0" applyProtection="0"/>
    <xf numFmtId="227" fontId="31" fillId="48" borderId="0" applyNumberFormat="0" applyBorder="0" applyAlignment="0" applyProtection="0"/>
    <xf numFmtId="227" fontId="21" fillId="33" borderId="0" applyNumberFormat="0" applyBorder="0" applyAlignment="0" applyProtection="0"/>
    <xf numFmtId="227" fontId="21" fillId="33" borderId="0" applyNumberFormat="0" applyBorder="0" applyAlignment="0" applyProtection="0"/>
    <xf numFmtId="227" fontId="21" fillId="33" borderId="0" applyNumberFormat="0" applyBorder="0" applyAlignment="0" applyProtection="0"/>
    <xf numFmtId="227" fontId="21" fillId="33" borderId="0" applyNumberFormat="0" applyBorder="0" applyAlignment="0" applyProtection="0"/>
    <xf numFmtId="227" fontId="51" fillId="0" borderId="0"/>
    <xf numFmtId="15" fontId="24" fillId="0" borderId="0">
      <alignment horizontal="center" vertical="center"/>
    </xf>
    <xf numFmtId="227" fontId="3" fillId="0" borderId="0" applyNumberFormat="0" applyFont="0" applyBorder="0" applyAlignment="0"/>
    <xf numFmtId="227" fontId="52" fillId="0" borderId="20">
      <protection hidden="1"/>
    </xf>
    <xf numFmtId="227" fontId="53" fillId="49" borderId="20" applyNumberFormat="0" applyFont="0" applyBorder="0" applyAlignment="0" applyProtection="0">
      <protection hidden="1"/>
    </xf>
    <xf numFmtId="3" fontId="54" fillId="0" borderId="0">
      <alignment horizontal="right"/>
    </xf>
    <xf numFmtId="227" fontId="55" fillId="0" borderId="0" applyFont="0" applyFill="0" applyBorder="0" applyAlignment="0" applyProtection="0">
      <alignment horizontal="right"/>
    </xf>
    <xf numFmtId="227" fontId="56" fillId="0" borderId="21" applyNumberFormat="0" applyFill="0" applyAlignment="0" applyProtection="0"/>
    <xf numFmtId="180" fontId="57" fillId="0" borderId="0">
      <alignment vertical="top"/>
    </xf>
    <xf numFmtId="180" fontId="58" fillId="0" borderId="0">
      <alignment horizontal="right"/>
    </xf>
    <xf numFmtId="227" fontId="32" fillId="37" borderId="0" applyNumberFormat="0" applyBorder="0" applyAlignment="0" applyProtection="0"/>
    <xf numFmtId="227" fontId="10" fillId="3" borderId="0" applyNumberFormat="0" applyBorder="0" applyAlignment="0" applyProtection="0"/>
    <xf numFmtId="227" fontId="10" fillId="3" borderId="0" applyNumberFormat="0" applyBorder="0" applyAlignment="0" applyProtection="0"/>
    <xf numFmtId="227" fontId="10" fillId="3" borderId="0" applyNumberFormat="0" applyBorder="0" applyAlignment="0" applyProtection="0"/>
    <xf numFmtId="227" fontId="10" fillId="3" borderId="0" applyNumberFormat="0" applyBorder="0" applyAlignment="0" applyProtection="0"/>
    <xf numFmtId="164" fontId="59" fillId="0" borderId="22" applyAlignment="0" applyProtection="0"/>
    <xf numFmtId="227" fontId="48" fillId="0" borderId="0" applyFont="0" applyFill="0" applyBorder="0" applyAlignment="0" applyProtection="0"/>
    <xf numFmtId="227" fontId="60" fillId="0" borderId="0" applyNumberFormat="0" applyFill="0" applyBorder="0" applyAlignment="0" applyProtection="0"/>
    <xf numFmtId="227" fontId="61" fillId="0" borderId="0" applyNumberFormat="0" applyFill="0" applyBorder="0" applyAlignment="0" applyProtection="0"/>
    <xf numFmtId="181" fontId="3" fillId="0" borderId="0" applyFill="0" applyBorder="0" applyAlignment="0"/>
    <xf numFmtId="227" fontId="47" fillId="0" borderId="0" applyFill="0" applyBorder="0" applyAlignment="0"/>
    <xf numFmtId="227" fontId="47" fillId="0" borderId="0" applyFill="0" applyBorder="0" applyAlignment="0"/>
    <xf numFmtId="180" fontId="48" fillId="0" borderId="0" applyFill="0" applyBorder="0" applyAlignment="0"/>
    <xf numFmtId="182" fontId="48" fillId="0" borderId="0" applyFill="0" applyBorder="0" applyAlignment="0"/>
    <xf numFmtId="227" fontId="47" fillId="0" borderId="0" applyFill="0" applyBorder="0" applyAlignment="0"/>
    <xf numFmtId="227" fontId="47" fillId="0" borderId="0" applyFill="0" applyBorder="0" applyAlignment="0"/>
    <xf numFmtId="227" fontId="47" fillId="0" borderId="0" applyFill="0" applyBorder="0" applyAlignment="0"/>
    <xf numFmtId="227" fontId="33" fillId="49" borderId="12" applyNumberFormat="0" applyAlignment="0" applyProtection="0"/>
    <xf numFmtId="227" fontId="15" fillId="7" borderId="4" applyNumberFormat="0" applyAlignment="0" applyProtection="0"/>
    <xf numFmtId="227" fontId="15" fillId="7" borderId="4" applyNumberFormat="0" applyAlignment="0" applyProtection="0"/>
    <xf numFmtId="227" fontId="15" fillId="7" borderId="4" applyNumberFormat="0" applyAlignment="0" applyProtection="0"/>
    <xf numFmtId="227" fontId="15" fillId="7" borderId="4" applyNumberFormat="0" applyAlignment="0" applyProtection="0"/>
    <xf numFmtId="227" fontId="51" fillId="0" borderId="0"/>
    <xf numFmtId="227" fontId="34" fillId="50" borderId="13" applyNumberFormat="0" applyAlignment="0" applyProtection="0"/>
    <xf numFmtId="227" fontId="17" fillId="8" borderId="7" applyNumberFormat="0" applyAlignment="0" applyProtection="0"/>
    <xf numFmtId="227" fontId="17" fillId="8" borderId="7" applyNumberFormat="0" applyAlignment="0" applyProtection="0"/>
    <xf numFmtId="227" fontId="17" fillId="8" borderId="7" applyNumberFormat="0" applyAlignment="0" applyProtection="0"/>
    <xf numFmtId="227" fontId="17" fillId="8" borderId="7" applyNumberFormat="0" applyAlignment="0" applyProtection="0"/>
    <xf numFmtId="227" fontId="35" fillId="0" borderId="14" applyNumberFormat="0" applyFill="0" applyAlignment="0" applyProtection="0"/>
    <xf numFmtId="227" fontId="16" fillId="0" borderId="6" applyNumberFormat="0" applyFill="0" applyAlignment="0" applyProtection="0"/>
    <xf numFmtId="227" fontId="16" fillId="0" borderId="6" applyNumberFormat="0" applyFill="0" applyAlignment="0" applyProtection="0"/>
    <xf numFmtId="227" fontId="16" fillId="0" borderId="6" applyNumberFormat="0" applyFill="0" applyAlignment="0" applyProtection="0"/>
    <xf numFmtId="227" fontId="16" fillId="0" borderId="6" applyNumberFormat="0" applyFill="0" applyAlignment="0" applyProtection="0"/>
    <xf numFmtId="227" fontId="34" fillId="50" borderId="13" applyNumberFormat="0" applyAlignment="0" applyProtection="0"/>
    <xf numFmtId="227" fontId="62" fillId="0" borderId="0" applyNumberFormat="0" applyFill="0" applyBorder="0" applyAlignment="0" applyProtection="0">
      <alignment vertical="top"/>
      <protection locked="0"/>
    </xf>
    <xf numFmtId="227" fontId="63" fillId="0" borderId="23">
      <alignment horizontal="center"/>
    </xf>
    <xf numFmtId="183" fontId="64" fillId="0" borderId="0"/>
    <xf numFmtId="184" fontId="3" fillId="0" borderId="0"/>
    <xf numFmtId="184" fontId="3" fillId="0" borderId="0"/>
    <xf numFmtId="183" fontId="64" fillId="0" borderId="0"/>
    <xf numFmtId="184" fontId="3" fillId="0" borderId="0"/>
    <xf numFmtId="184" fontId="3" fillId="0" borderId="0"/>
    <xf numFmtId="183" fontId="64" fillId="0" borderId="0"/>
    <xf numFmtId="184" fontId="3" fillId="0" borderId="0"/>
    <xf numFmtId="184" fontId="3" fillId="0" borderId="0"/>
    <xf numFmtId="183" fontId="64" fillId="0" borderId="0"/>
    <xf numFmtId="184" fontId="3" fillId="0" borderId="0"/>
    <xf numFmtId="184" fontId="3" fillId="0" borderId="0"/>
    <xf numFmtId="183" fontId="64" fillId="0" borderId="0"/>
    <xf numFmtId="184" fontId="3" fillId="0" borderId="0"/>
    <xf numFmtId="184" fontId="3" fillId="0" borderId="0"/>
    <xf numFmtId="183" fontId="64" fillId="0" borderId="0"/>
    <xf numFmtId="184" fontId="3" fillId="0" borderId="0"/>
    <xf numFmtId="184" fontId="3" fillId="0" borderId="0"/>
    <xf numFmtId="183" fontId="64" fillId="0" borderId="0"/>
    <xf numFmtId="184" fontId="3" fillId="0" borderId="0"/>
    <xf numFmtId="184" fontId="3" fillId="0" borderId="0"/>
    <xf numFmtId="183" fontId="64" fillId="0" borderId="0"/>
    <xf numFmtId="184" fontId="3" fillId="0" borderId="0"/>
    <xf numFmtId="184" fontId="3" fillId="0" borderId="0"/>
    <xf numFmtId="185" fontId="65" fillId="0" borderId="0" applyFill="0" applyBorder="0" applyAlignment="0" applyProtection="0"/>
    <xf numFmtId="40" fontId="65" fillId="0" borderId="0" applyFill="0" applyBorder="0" applyAlignment="0" applyProtection="0"/>
    <xf numFmtId="186" fontId="65" fillId="58" borderId="0" applyFill="0" applyBorder="0" applyAlignment="0">
      <alignment vertical="top"/>
    </xf>
    <xf numFmtId="187" fontId="65" fillId="0" borderId="0" applyFill="0" applyBorder="0" applyAlignment="0" applyProtection="0"/>
    <xf numFmtId="227" fontId="47" fillId="0" borderId="0" applyFont="0" applyFill="0" applyBorder="0" applyAlignment="0" applyProtection="0"/>
    <xf numFmtId="227" fontId="66" fillId="0" borderId="0" applyFont="0" applyFill="0" applyBorder="0" applyAlignment="0" applyProtection="0">
      <alignment horizontal="right"/>
    </xf>
    <xf numFmtId="171" fontId="3" fillId="0" borderId="0" applyFont="0" applyFill="0" applyBorder="0" applyAlignment="0" applyProtection="0"/>
    <xf numFmtId="43" fontId="5" fillId="0" borderId="0" applyFont="0" applyFill="0" applyBorder="0" applyAlignment="0" applyProtection="0"/>
    <xf numFmtId="227" fontId="3" fillId="0" borderId="0" applyFont="0" applyFill="0" applyBorder="0" applyAlignment="0" applyProtection="0"/>
    <xf numFmtId="227" fontId="3" fillId="0" borderId="0" applyFont="0" applyFill="0" applyBorder="0" applyAlignment="0" applyProtection="0"/>
    <xf numFmtId="169" fontId="67" fillId="0" borderId="0" applyFont="0" applyFill="0" applyBorder="0" applyAlignment="0" applyProtection="0"/>
    <xf numFmtId="171" fontId="3" fillId="0" borderId="0" applyFont="0" applyFill="0" applyBorder="0" applyAlignment="0" applyProtection="0"/>
    <xf numFmtId="227" fontId="68" fillId="0" borderId="0"/>
    <xf numFmtId="227" fontId="69" fillId="0" borderId="0"/>
    <xf numFmtId="227" fontId="47" fillId="0" borderId="0"/>
    <xf numFmtId="227" fontId="68" fillId="0" borderId="0"/>
    <xf numFmtId="227" fontId="69" fillId="0" borderId="0"/>
    <xf numFmtId="227" fontId="47" fillId="0" borderId="0"/>
    <xf numFmtId="227" fontId="70" fillId="0" borderId="0" applyNumberFormat="0" applyAlignment="0">
      <alignment horizontal="left"/>
    </xf>
    <xf numFmtId="188" fontId="65" fillId="58" borderId="24" applyFill="0" applyBorder="0" applyAlignment="0">
      <alignment horizontal="right"/>
    </xf>
    <xf numFmtId="227" fontId="47" fillId="0" borderId="0" applyFont="0" applyFill="0" applyBorder="0" applyAlignment="0" applyProtection="0"/>
    <xf numFmtId="227" fontId="66" fillId="0" borderId="0" applyFont="0" applyFill="0" applyBorder="0" applyAlignment="0" applyProtection="0">
      <alignment horizontal="right"/>
    </xf>
    <xf numFmtId="227" fontId="3" fillId="0" borderId="0" applyFont="0" applyFill="0" applyBorder="0" applyAlignment="0" applyProtection="0"/>
    <xf numFmtId="164" fontId="5" fillId="0" borderId="0" applyFont="0" applyFill="0" applyBorder="0" applyAlignment="0" applyProtection="0"/>
    <xf numFmtId="169" fontId="3"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227" fontId="3" fillId="0" borderId="0" applyFont="0" applyFill="0" applyBorder="0" applyAlignment="0" applyProtection="0"/>
    <xf numFmtId="189" fontId="3" fillId="0" borderId="0"/>
    <xf numFmtId="189" fontId="3" fillId="0" borderId="0"/>
    <xf numFmtId="227" fontId="2" fillId="59" borderId="0" applyNumberFormat="0" applyFont="0" applyFill="0" applyBorder="0" applyProtection="0">
      <alignment horizontal="left"/>
    </xf>
    <xf numFmtId="227" fontId="48" fillId="0" borderId="0" applyFont="0" applyFill="0" applyBorder="0" applyAlignment="0" applyProtection="0"/>
    <xf numFmtId="227" fontId="3" fillId="0" borderId="0" applyFont="0" applyFill="0" applyBorder="0" applyAlignment="0" applyProtection="0"/>
    <xf numFmtId="227" fontId="66" fillId="0" borderId="0" applyFont="0" applyFill="0" applyBorder="0" applyAlignment="0" applyProtection="0"/>
    <xf numFmtId="14" fontId="71" fillId="0" borderId="0" applyFill="0" applyBorder="0" applyAlignment="0"/>
    <xf numFmtId="227" fontId="72" fillId="59" borderId="23" applyNumberFormat="0" applyBorder="0" applyAlignment="0">
      <alignment horizontal="center"/>
    </xf>
    <xf numFmtId="37" fontId="56" fillId="60" borderId="25" applyNumberFormat="0" applyAlignment="0">
      <alignment horizontal="left"/>
    </xf>
    <xf numFmtId="227" fontId="73" fillId="0" borderId="0" applyNumberFormat="0" applyFont="0" applyBorder="0" applyAlignment="0"/>
    <xf numFmtId="227" fontId="73" fillId="0" borderId="26" applyNumberFormat="0" applyFont="0" applyBorder="0" applyAlignment="0"/>
    <xf numFmtId="41" fontId="3" fillId="0" borderId="0" applyFont="0" applyFill="0" applyBorder="0" applyAlignment="0" applyProtection="0"/>
    <xf numFmtId="43" fontId="3" fillId="0" borderId="0" applyFont="0" applyFill="0" applyBorder="0" applyAlignment="0" applyProtection="0"/>
    <xf numFmtId="227" fontId="74" fillId="0" borderId="0">
      <protection locked="0"/>
    </xf>
    <xf numFmtId="227" fontId="66" fillId="0" borderId="27" applyNumberFormat="0" applyFont="0" applyFill="0" applyAlignment="0" applyProtection="0"/>
    <xf numFmtId="227" fontId="65" fillId="0" borderId="0" applyNumberFormat="0" applyFill="0" applyBorder="0" applyAlignment="0" applyProtection="0"/>
    <xf numFmtId="227" fontId="75" fillId="0" borderId="0">
      <protection locked="0"/>
    </xf>
    <xf numFmtId="227" fontId="75" fillId="0" borderId="0">
      <protection locked="0"/>
    </xf>
    <xf numFmtId="227" fontId="31" fillId="51" borderId="0" applyNumberFormat="0" applyBorder="0" applyAlignment="0" applyProtection="0"/>
    <xf numFmtId="227" fontId="21" fillId="10" borderId="0" applyNumberFormat="0" applyBorder="0" applyAlignment="0" applyProtection="0"/>
    <xf numFmtId="227" fontId="21" fillId="10" borderId="0" applyNumberFormat="0" applyBorder="0" applyAlignment="0" applyProtection="0"/>
    <xf numFmtId="227" fontId="21" fillId="10" borderId="0" applyNumberFormat="0" applyBorder="0" applyAlignment="0" applyProtection="0"/>
    <xf numFmtId="227" fontId="21" fillId="10" borderId="0" applyNumberFormat="0" applyBorder="0" applyAlignment="0" applyProtection="0"/>
    <xf numFmtId="227" fontId="31" fillId="52" borderId="0" applyNumberFormat="0" applyBorder="0" applyAlignment="0" applyProtection="0"/>
    <xf numFmtId="227" fontId="21" fillId="14" borderId="0" applyNumberFormat="0" applyBorder="0" applyAlignment="0" applyProtection="0"/>
    <xf numFmtId="227" fontId="21" fillId="14" borderId="0" applyNumberFormat="0" applyBorder="0" applyAlignment="0" applyProtection="0"/>
    <xf numFmtId="227" fontId="21" fillId="14" borderId="0" applyNumberFormat="0" applyBorder="0" applyAlignment="0" applyProtection="0"/>
    <xf numFmtId="227" fontId="21" fillId="14" borderId="0" applyNumberFormat="0" applyBorder="0" applyAlignment="0" applyProtection="0"/>
    <xf numFmtId="227" fontId="31" fillId="53" borderId="0" applyNumberFormat="0" applyBorder="0" applyAlignment="0" applyProtection="0"/>
    <xf numFmtId="227" fontId="21" fillId="18" borderId="0" applyNumberFormat="0" applyBorder="0" applyAlignment="0" applyProtection="0"/>
    <xf numFmtId="227" fontId="21" fillId="18" borderId="0" applyNumberFormat="0" applyBorder="0" applyAlignment="0" applyProtection="0"/>
    <xf numFmtId="227" fontId="21" fillId="18" borderId="0" applyNumberFormat="0" applyBorder="0" applyAlignment="0" applyProtection="0"/>
    <xf numFmtId="227" fontId="21" fillId="18" borderId="0" applyNumberFormat="0" applyBorder="0" applyAlignment="0" applyProtection="0"/>
    <xf numFmtId="227" fontId="31" fillId="46" borderId="0" applyNumberFormat="0" applyBorder="0" applyAlignment="0" applyProtection="0"/>
    <xf numFmtId="227" fontId="21" fillId="22" borderId="0" applyNumberFormat="0" applyBorder="0" applyAlignment="0" applyProtection="0"/>
    <xf numFmtId="227" fontId="21" fillId="22" borderId="0" applyNumberFormat="0" applyBorder="0" applyAlignment="0" applyProtection="0"/>
    <xf numFmtId="227" fontId="21" fillId="22" borderId="0" applyNumberFormat="0" applyBorder="0" applyAlignment="0" applyProtection="0"/>
    <xf numFmtId="227" fontId="21" fillId="22" borderId="0" applyNumberFormat="0" applyBorder="0" applyAlignment="0" applyProtection="0"/>
    <xf numFmtId="227" fontId="31" fillId="47" borderId="0" applyNumberFormat="0" applyBorder="0" applyAlignment="0" applyProtection="0"/>
    <xf numFmtId="227" fontId="21" fillId="26" borderId="0" applyNumberFormat="0" applyBorder="0" applyAlignment="0" applyProtection="0"/>
    <xf numFmtId="227" fontId="21" fillId="26" borderId="0" applyNumberFormat="0" applyBorder="0" applyAlignment="0" applyProtection="0"/>
    <xf numFmtId="227" fontId="21" fillId="26" borderId="0" applyNumberFormat="0" applyBorder="0" applyAlignment="0" applyProtection="0"/>
    <xf numFmtId="227" fontId="21" fillId="26" borderId="0" applyNumberFormat="0" applyBorder="0" applyAlignment="0" applyProtection="0"/>
    <xf numFmtId="227" fontId="31" fillId="54" borderId="0" applyNumberFormat="0" applyBorder="0" applyAlignment="0" applyProtection="0"/>
    <xf numFmtId="227" fontId="21" fillId="30" borderId="0" applyNumberFormat="0" applyBorder="0" applyAlignment="0" applyProtection="0"/>
    <xf numFmtId="227" fontId="21" fillId="30" borderId="0" applyNumberFormat="0" applyBorder="0" applyAlignment="0" applyProtection="0"/>
    <xf numFmtId="227" fontId="21" fillId="30" borderId="0" applyNumberFormat="0" applyBorder="0" applyAlignment="0" applyProtection="0"/>
    <xf numFmtId="227" fontId="21" fillId="30" borderId="0" applyNumberFormat="0" applyBorder="0" applyAlignment="0" applyProtection="0"/>
    <xf numFmtId="227" fontId="47" fillId="0" borderId="0" applyFill="0" applyBorder="0" applyAlignment="0"/>
    <xf numFmtId="227" fontId="47" fillId="0" borderId="0" applyFill="0" applyBorder="0" applyAlignment="0"/>
    <xf numFmtId="227" fontId="47" fillId="0" borderId="0" applyFill="0" applyBorder="0" applyAlignment="0"/>
    <xf numFmtId="227" fontId="47" fillId="0" borderId="0" applyFill="0" applyBorder="0" applyAlignment="0"/>
    <xf numFmtId="227" fontId="47" fillId="0" borderId="0" applyFill="0" applyBorder="0" applyAlignment="0"/>
    <xf numFmtId="227" fontId="76" fillId="0" borderId="0" applyNumberFormat="0" applyAlignment="0">
      <alignment horizontal="left"/>
    </xf>
    <xf numFmtId="227" fontId="36" fillId="40" borderId="12" applyNumberFormat="0" applyAlignment="0" applyProtection="0"/>
    <xf numFmtId="227" fontId="13" fillId="6" borderId="4" applyNumberFormat="0" applyAlignment="0" applyProtection="0"/>
    <xf numFmtId="227" fontId="13" fillId="6" borderId="4" applyNumberFormat="0" applyAlignment="0" applyProtection="0"/>
    <xf numFmtId="227" fontId="13" fillId="6" borderId="4" applyNumberFormat="0" applyAlignment="0" applyProtection="0"/>
    <xf numFmtId="227" fontId="13" fillId="6" borderId="4" applyNumberFormat="0" applyAlignment="0" applyProtection="0"/>
    <xf numFmtId="227" fontId="3" fillId="0" borderId="0" applyFont="0" applyFill="0" applyBorder="0" applyAlignment="0" applyProtection="0"/>
    <xf numFmtId="227" fontId="3"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48" fillId="0" borderId="0" applyNumberFormat="0" applyFill="0" applyBorder="0" applyAlignment="0" applyProtection="0"/>
    <xf numFmtId="227" fontId="74" fillId="0" borderId="0">
      <protection locked="0"/>
    </xf>
    <xf numFmtId="227" fontId="74" fillId="0" borderId="0">
      <protection locked="0"/>
    </xf>
    <xf numFmtId="227" fontId="74" fillId="0" borderId="0">
      <protection locked="0"/>
    </xf>
    <xf numFmtId="227" fontId="74" fillId="0" borderId="0">
      <protection locked="0"/>
    </xf>
    <xf numFmtId="227" fontId="74" fillId="0" borderId="0">
      <protection locked="0"/>
    </xf>
    <xf numFmtId="227" fontId="74" fillId="0" borderId="0">
      <protection locked="0"/>
    </xf>
    <xf numFmtId="227" fontId="74" fillId="0" borderId="0">
      <protection locked="0"/>
    </xf>
    <xf numFmtId="38" fontId="78" fillId="0" borderId="0" applyNumberFormat="0" applyFill="0" applyBorder="0" applyProtection="0">
      <alignment wrapText="1"/>
    </xf>
    <xf numFmtId="227" fontId="74" fillId="0" borderId="0">
      <protection locked="0"/>
    </xf>
    <xf numFmtId="227" fontId="74" fillId="0" borderId="0">
      <protection locked="0"/>
    </xf>
    <xf numFmtId="2" fontId="3" fillId="0" borderId="0" applyFont="0" applyFill="0" applyBorder="0" applyAlignment="0" applyProtection="0"/>
    <xf numFmtId="227" fontId="79" fillId="0" borderId="0" applyFill="0" applyBorder="0" applyProtection="0">
      <alignment horizontal="left"/>
    </xf>
    <xf numFmtId="227" fontId="24" fillId="0" borderId="0">
      <alignment horizontal="right"/>
    </xf>
    <xf numFmtId="227" fontId="24" fillId="0" borderId="0">
      <alignment horizontal="right"/>
    </xf>
    <xf numFmtId="227" fontId="80" fillId="0" borderId="0"/>
    <xf numFmtId="38" fontId="72" fillId="0" borderId="20" applyBorder="0"/>
    <xf numFmtId="2" fontId="3" fillId="0" borderId="0"/>
    <xf numFmtId="227" fontId="32" fillId="37" borderId="0" applyNumberFormat="0" applyBorder="0" applyAlignment="0" applyProtection="0"/>
    <xf numFmtId="38" fontId="78" fillId="59" borderId="0" applyNumberFormat="0" applyBorder="0" applyAlignment="0" applyProtection="0"/>
    <xf numFmtId="227" fontId="66" fillId="0" borderId="0" applyFont="0" applyFill="0" applyBorder="0" applyAlignment="0" applyProtection="0">
      <alignment horizontal="right"/>
    </xf>
    <xf numFmtId="227" fontId="49" fillId="0" borderId="0" applyNumberFormat="0" applyFill="0" applyBorder="0" applyProtection="0">
      <alignment horizontal="right"/>
    </xf>
    <xf numFmtId="227" fontId="81" fillId="0" borderId="28" applyNumberFormat="0" applyAlignment="0" applyProtection="0">
      <alignment horizontal="left" vertical="center"/>
    </xf>
    <xf numFmtId="227" fontId="81" fillId="0" borderId="29">
      <alignment horizontal="left" vertical="center"/>
    </xf>
    <xf numFmtId="14" fontId="2" fillId="61" borderId="30">
      <alignment horizontal="center" vertical="center" wrapText="1"/>
    </xf>
    <xf numFmtId="14" fontId="2" fillId="61" borderId="30">
      <alignment horizontal="center" vertical="center" wrapText="1"/>
    </xf>
    <xf numFmtId="190" fontId="65" fillId="0" borderId="0" applyFill="0" applyBorder="0" applyAlignment="0" applyProtection="0"/>
    <xf numFmtId="227" fontId="82" fillId="0" borderId="0" applyNumberFormat="0" applyFill="0" applyBorder="0" applyAlignment="0" applyProtection="0">
      <alignment vertical="top"/>
      <protection locked="0"/>
    </xf>
    <xf numFmtId="227" fontId="83" fillId="0" borderId="0" applyNumberFormat="0" applyFill="0" applyBorder="0" applyAlignment="0" applyProtection="0">
      <alignment vertical="top"/>
      <protection locked="0"/>
    </xf>
    <xf numFmtId="227" fontId="84" fillId="0" borderId="0" applyNumberFormat="0" applyFill="0" applyBorder="0" applyAlignment="0" applyProtection="0">
      <alignment vertical="top"/>
      <protection locked="0"/>
    </xf>
    <xf numFmtId="227" fontId="37" fillId="36" borderId="0" applyNumberFormat="0" applyBorder="0" applyAlignment="0" applyProtection="0"/>
    <xf numFmtId="227" fontId="11" fillId="4" borderId="0" applyNumberFormat="0" applyBorder="0" applyAlignment="0" applyProtection="0"/>
    <xf numFmtId="227" fontId="11" fillId="4" borderId="0" applyNumberFormat="0" applyBorder="0" applyAlignment="0" applyProtection="0"/>
    <xf numFmtId="227" fontId="11" fillId="4" borderId="0" applyNumberFormat="0" applyBorder="0" applyAlignment="0" applyProtection="0"/>
    <xf numFmtId="227" fontId="11" fillId="4" borderId="0" applyNumberFormat="0" applyBorder="0" applyAlignment="0" applyProtection="0"/>
    <xf numFmtId="227" fontId="73" fillId="0" borderId="0" applyNumberFormat="0" applyFont="0" applyFill="0" applyBorder="0" applyAlignment="0" applyProtection="0"/>
    <xf numFmtId="227" fontId="85" fillId="0" borderId="0"/>
    <xf numFmtId="227" fontId="86" fillId="62" borderId="0">
      <alignment horizontal="left" wrapText="1" indent="2"/>
    </xf>
    <xf numFmtId="227" fontId="36" fillId="40" borderId="12" applyNumberFormat="0" applyAlignment="0" applyProtection="0"/>
    <xf numFmtId="191" fontId="48" fillId="0" borderId="0"/>
    <xf numFmtId="192" fontId="48" fillId="0" borderId="0"/>
    <xf numFmtId="193" fontId="48" fillId="0" borderId="0"/>
    <xf numFmtId="10" fontId="78" fillId="62" borderId="31" applyNumberFormat="0" applyBorder="0" applyAlignment="0" applyProtection="0"/>
    <xf numFmtId="1" fontId="87" fillId="0" borderId="0" applyNumberFormat="0" applyFill="0" applyBorder="0" applyAlignment="0" applyProtection="0"/>
    <xf numFmtId="1" fontId="87" fillId="0" borderId="0" applyNumberFormat="0" applyFill="0" applyBorder="0" applyAlignment="0" applyProtection="0"/>
    <xf numFmtId="1" fontId="87" fillId="0" borderId="0" applyNumberFormat="0" applyFill="0" applyBorder="0" applyAlignment="0" applyProtection="0"/>
    <xf numFmtId="1" fontId="87" fillId="0" borderId="0" applyNumberFormat="0" applyFill="0" applyBorder="0" applyAlignment="0" applyProtection="0"/>
    <xf numFmtId="1" fontId="87" fillId="0" borderId="0" applyNumberFormat="0" applyFill="0" applyBorder="0" applyAlignment="0" applyProtection="0"/>
    <xf numFmtId="1" fontId="87" fillId="0" borderId="0" applyNumberFormat="0" applyFill="0" applyBorder="0" applyAlignment="0" applyProtection="0"/>
    <xf numFmtId="227" fontId="47" fillId="0" borderId="0" applyFill="0" applyBorder="0" applyAlignment="0"/>
    <xf numFmtId="227" fontId="47" fillId="0" borderId="0" applyFill="0" applyBorder="0" applyAlignment="0"/>
    <xf numFmtId="227" fontId="47" fillId="0" borderId="0" applyFill="0" applyBorder="0" applyAlignment="0"/>
    <xf numFmtId="227" fontId="47" fillId="0" borderId="0" applyFill="0" applyBorder="0" applyAlignment="0"/>
    <xf numFmtId="227" fontId="47" fillId="0" borderId="0" applyFill="0" applyBorder="0" applyAlignment="0"/>
    <xf numFmtId="227" fontId="35" fillId="0" borderId="14" applyNumberFormat="0" applyFill="0" applyAlignment="0" applyProtection="0"/>
    <xf numFmtId="227" fontId="88" fillId="0" borderId="20">
      <alignment horizontal="left"/>
      <protection locked="0"/>
    </xf>
    <xf numFmtId="38" fontId="73" fillId="0" borderId="0" applyFont="0" applyFill="0" applyBorder="0" applyAlignment="0" applyProtection="0"/>
    <xf numFmtId="171" fontId="3" fillId="0" borderId="0" applyFont="0" applyFill="0" applyBorder="0" applyAlignment="0" applyProtection="0"/>
    <xf numFmtId="227" fontId="89" fillId="0" borderId="0" applyBorder="0"/>
    <xf numFmtId="194" fontId="3" fillId="0" borderId="0" applyFont="0" applyFill="0" applyBorder="0" applyAlignment="0" applyProtection="0"/>
    <xf numFmtId="171" fontId="3" fillId="0" borderId="0" applyFont="0" applyFill="0" applyBorder="0" applyAlignment="0" applyProtection="0"/>
    <xf numFmtId="178" fontId="3" fillId="0" borderId="0" applyFont="0" applyFill="0" applyBorder="0" applyAlignment="0" applyProtection="0"/>
    <xf numFmtId="195" fontId="3" fillId="0" borderId="0" applyFont="0" applyFill="0" applyBorder="0" applyAlignment="0" applyProtection="0"/>
    <xf numFmtId="38" fontId="73" fillId="0" borderId="0" applyFont="0" applyFill="0" applyBorder="0" applyAlignment="0" applyProtection="0"/>
    <xf numFmtId="40" fontId="7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5" fillId="0" borderId="0" applyFont="0" applyFill="0" applyBorder="0" applyAlignment="0" applyProtection="0"/>
    <xf numFmtId="196" fontId="3" fillId="0" borderId="0" applyFont="0" applyFill="0" applyBorder="0" applyAlignment="0" applyProtection="0"/>
    <xf numFmtId="197" fontId="3" fillId="0" borderId="0" applyFont="0" applyFill="0" applyBorder="0" applyAlignment="0" applyProtection="0"/>
    <xf numFmtId="198" fontId="3" fillId="0" borderId="0" applyFont="0" applyFill="0" applyBorder="0" applyAlignment="0" applyProtection="0"/>
    <xf numFmtId="165" fontId="73" fillId="0" borderId="0" applyFont="0" applyFill="0" applyBorder="0" applyAlignment="0" applyProtection="0"/>
    <xf numFmtId="167" fontId="73" fillId="0" borderId="0" applyFont="0" applyFill="0" applyBorder="0" applyAlignment="0" applyProtection="0"/>
    <xf numFmtId="227" fontId="74" fillId="0" borderId="0">
      <protection locked="0"/>
    </xf>
    <xf numFmtId="227" fontId="66" fillId="0" borderId="0" applyFont="0" applyFill="0" applyBorder="0" applyAlignment="0" applyProtection="0">
      <alignment horizontal="right"/>
    </xf>
    <xf numFmtId="227" fontId="38" fillId="55" borderId="0" applyNumberFormat="0" applyBorder="0" applyAlignment="0" applyProtection="0"/>
    <xf numFmtId="227" fontId="12" fillId="5" borderId="0" applyNumberFormat="0" applyBorder="0" applyAlignment="0" applyProtection="0"/>
    <xf numFmtId="227" fontId="12" fillId="5" borderId="0" applyNumberFormat="0" applyBorder="0" applyAlignment="0" applyProtection="0"/>
    <xf numFmtId="227" fontId="12" fillId="5" borderId="0" applyNumberFormat="0" applyBorder="0" applyAlignment="0" applyProtection="0"/>
    <xf numFmtId="227" fontId="12" fillId="5" borderId="0" applyNumberFormat="0" applyBorder="0" applyAlignment="0" applyProtection="0"/>
    <xf numFmtId="227" fontId="38" fillId="55" borderId="0" applyNumberFormat="0" applyBorder="0" applyAlignment="0" applyProtection="0"/>
    <xf numFmtId="227" fontId="2" fillId="0" borderId="0" applyNumberFormat="0" applyFill="0" applyBorder="0" applyAlignment="0" applyProtection="0"/>
    <xf numFmtId="227" fontId="2" fillId="0" borderId="0" applyNumberFormat="0" applyFill="0" applyBorder="0" applyAlignment="0" applyProtection="0"/>
    <xf numFmtId="37" fontId="90" fillId="0" borderId="0"/>
    <xf numFmtId="227" fontId="85" fillId="0" borderId="0"/>
    <xf numFmtId="39" fontId="91" fillId="0" borderId="0"/>
    <xf numFmtId="227" fontId="92" fillId="0" borderId="0"/>
    <xf numFmtId="227" fontId="92" fillId="0" borderId="0"/>
    <xf numFmtId="227" fontId="92" fillId="0" borderId="0"/>
    <xf numFmtId="227" fontId="92" fillId="0" borderId="0"/>
    <xf numFmtId="227" fontId="92" fillId="0" borderId="0"/>
    <xf numFmtId="227" fontId="92" fillId="0" borderId="0"/>
    <xf numFmtId="227" fontId="92" fillId="0" borderId="0"/>
    <xf numFmtId="227" fontId="3" fillId="0" borderId="0"/>
    <xf numFmtId="199" fontId="3" fillId="0" borderId="0"/>
    <xf numFmtId="199" fontId="3" fillId="0" borderId="0"/>
    <xf numFmtId="191" fontId="48" fillId="0" borderId="0"/>
    <xf numFmtId="192" fontId="48" fillId="0" borderId="0"/>
    <xf numFmtId="193" fontId="48" fillId="0" borderId="0"/>
    <xf numFmtId="200" fontId="48" fillId="0" borderId="0">
      <alignment horizontal="right"/>
    </xf>
    <xf numFmtId="227" fontId="5" fillId="0" borderId="0"/>
    <xf numFmtId="227" fontId="5" fillId="0" borderId="0"/>
    <xf numFmtId="227" fontId="3" fillId="0" borderId="0"/>
    <xf numFmtId="227" fontId="3" fillId="0" borderId="0"/>
    <xf numFmtId="227" fontId="3" fillId="0" borderId="0"/>
    <xf numFmtId="227" fontId="3" fillId="0" borderId="0"/>
    <xf numFmtId="227" fontId="5" fillId="0" borderId="0"/>
    <xf numFmtId="227" fontId="5" fillId="0" borderId="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5" fillId="0" borderId="0"/>
    <xf numFmtId="227" fontId="5" fillId="0" borderId="0"/>
    <xf numFmtId="227" fontId="5" fillId="0" borderId="0"/>
    <xf numFmtId="227" fontId="5" fillId="0" borderId="0"/>
    <xf numFmtId="227" fontId="5" fillId="0" borderId="0"/>
    <xf numFmtId="227" fontId="77" fillId="0" borderId="0"/>
    <xf numFmtId="227" fontId="77" fillId="0" borderId="0"/>
    <xf numFmtId="227" fontId="93" fillId="0" borderId="0" applyNumberFormat="0" applyFill="0" applyBorder="0" applyAlignment="0" applyProtection="0"/>
    <xf numFmtId="227" fontId="77" fillId="0" borderId="0"/>
    <xf numFmtId="227" fontId="77" fillId="0" borderId="0"/>
    <xf numFmtId="227" fontId="93" fillId="0" borderId="0" applyNumberFormat="0" applyFill="0" applyBorder="0" applyAlignment="0" applyProtection="0"/>
    <xf numFmtId="227" fontId="77" fillId="0" borderId="0"/>
    <xf numFmtId="227" fontId="3" fillId="0" borderId="0"/>
    <xf numFmtId="227" fontId="77" fillId="0" borderId="0"/>
    <xf numFmtId="227" fontId="93" fillId="0" borderId="0" applyNumberFormat="0" applyFill="0" applyBorder="0" applyAlignment="0" applyProtection="0"/>
    <xf numFmtId="227" fontId="77" fillId="0" borderId="0"/>
    <xf numFmtId="227" fontId="5" fillId="0" borderId="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3" fillId="0" borderId="0"/>
    <xf numFmtId="227" fontId="93" fillId="0" borderId="0" applyNumberFormat="0" applyFill="0" applyBorder="0" applyAlignment="0" applyProtection="0"/>
    <xf numFmtId="227" fontId="93" fillId="0" borderId="0" applyNumberFormat="0" applyFill="0" applyBorder="0" applyAlignment="0" applyProtection="0"/>
    <xf numFmtId="227" fontId="3" fillId="0" borderId="0"/>
    <xf numFmtId="227" fontId="93" fillId="0" borderId="0" applyNumberFormat="0" applyFill="0" applyBorder="0" applyAlignment="0" applyProtection="0"/>
    <xf numFmtId="227" fontId="93" fillId="0" borderId="0" applyNumberFormat="0" applyFill="0" applyBorder="0" applyAlignment="0" applyProtection="0"/>
    <xf numFmtId="227" fontId="3" fillId="0" borderId="0"/>
    <xf numFmtId="227" fontId="93" fillId="0" borderId="0" applyNumberFormat="0" applyFill="0" applyBorder="0" applyAlignment="0" applyProtection="0"/>
    <xf numFmtId="227" fontId="93" fillId="0" borderId="0" applyNumberFormat="0" applyFill="0" applyBorder="0" applyAlignment="0" applyProtection="0"/>
    <xf numFmtId="227" fontId="3" fillId="0" borderId="0"/>
    <xf numFmtId="227" fontId="93" fillId="0" borderId="0" applyNumberFormat="0" applyFill="0" applyBorder="0" applyAlignment="0" applyProtection="0"/>
    <xf numFmtId="227" fontId="93" fillId="0" borderId="0" applyNumberFormat="0" applyFill="0" applyBorder="0" applyAlignment="0" applyProtection="0"/>
    <xf numFmtId="227" fontId="3" fillId="0" borderId="0"/>
    <xf numFmtId="227" fontId="3" fillId="0" borderId="0"/>
    <xf numFmtId="227" fontId="3" fillId="0" borderId="0"/>
    <xf numFmtId="227" fontId="94" fillId="0" borderId="0"/>
    <xf numFmtId="227" fontId="95" fillId="0" borderId="0"/>
    <xf numFmtId="227" fontId="46" fillId="0" borderId="0"/>
    <xf numFmtId="227" fontId="23" fillId="9" borderId="8" applyNumberFormat="0" applyFont="0" applyAlignment="0" applyProtection="0"/>
    <xf numFmtId="227" fontId="3" fillId="56" borderId="10" applyNumberFormat="0" applyFont="0" applyAlignment="0" applyProtection="0"/>
    <xf numFmtId="227" fontId="5" fillId="9" borderId="8" applyNumberFormat="0" applyFont="0" applyAlignment="0" applyProtection="0"/>
    <xf numFmtId="227" fontId="5" fillId="9" borderId="8" applyNumberFormat="0" applyFont="0" applyAlignment="0" applyProtection="0"/>
    <xf numFmtId="227" fontId="5" fillId="9" borderId="8" applyNumberFormat="0" applyFont="0" applyAlignment="0" applyProtection="0"/>
    <xf numFmtId="227" fontId="5" fillId="9" borderId="8" applyNumberFormat="0" applyFont="0" applyAlignment="0" applyProtection="0"/>
    <xf numFmtId="227" fontId="5" fillId="9" borderId="8" applyNumberFormat="0" applyFont="0" applyAlignment="0" applyProtection="0"/>
    <xf numFmtId="227" fontId="3" fillId="56" borderId="10" applyNumberFormat="0" applyFont="0" applyAlignment="0" applyProtection="0"/>
    <xf numFmtId="227" fontId="96" fillId="0" borderId="0"/>
    <xf numFmtId="227" fontId="3" fillId="0" borderId="0" applyFont="0" applyFill="0" applyBorder="0" applyAlignment="0" applyProtection="0"/>
    <xf numFmtId="227" fontId="3" fillId="0" borderId="0" applyFont="0" applyFill="0" applyBorder="0" applyAlignment="0" applyProtection="0"/>
    <xf numFmtId="227" fontId="68" fillId="0" borderId="0"/>
    <xf numFmtId="201" fontId="65" fillId="58" borderId="0" applyFill="0" applyBorder="0" applyAlignment="0" applyProtection="0">
      <protection locked="0"/>
    </xf>
    <xf numFmtId="202" fontId="3" fillId="0" borderId="0" applyFont="0" applyFill="0" applyBorder="0" applyAlignment="0" applyProtection="0"/>
    <xf numFmtId="203" fontId="65" fillId="58" borderId="0" applyFill="0" applyBorder="0" applyAlignment="0" applyProtection="0">
      <alignment vertical="top"/>
    </xf>
    <xf numFmtId="204" fontId="65" fillId="0" borderId="0" applyFill="0" applyBorder="0" applyAlignment="0" applyProtection="0"/>
    <xf numFmtId="182" fontId="48" fillId="0" borderId="0" applyFont="0" applyFill="0" applyBorder="0" applyAlignment="0" applyProtection="0"/>
    <xf numFmtId="227" fontId="48" fillId="0" borderId="0" applyFont="0" applyFill="0" applyBorder="0" applyAlignment="0" applyProtection="0"/>
    <xf numFmtId="10" fontId="3" fillId="0" borderId="0" applyFont="0" applyFill="0" applyBorder="0" applyAlignment="0" applyProtection="0"/>
    <xf numFmtId="9" fontId="5" fillId="0" borderId="0" applyFont="0" applyFill="0" applyBorder="0" applyAlignment="0" applyProtection="0"/>
    <xf numFmtId="9" fontId="97" fillId="0" borderId="0" applyFont="0" applyFill="0" applyBorder="0" applyAlignment="0" applyProtection="0"/>
    <xf numFmtId="9" fontId="5" fillId="0" borderId="0" applyFont="0" applyFill="0" applyBorder="0" applyAlignment="0" applyProtection="0"/>
    <xf numFmtId="9" fontId="67" fillId="0" borderId="0" applyFont="0" applyFill="0" applyBorder="0" applyAlignment="0" applyProtection="0"/>
    <xf numFmtId="9" fontId="73" fillId="0" borderId="32" applyNumberFormat="0" applyBorder="0"/>
    <xf numFmtId="205" fontId="74" fillId="0" borderId="0">
      <protection locked="0"/>
    </xf>
    <xf numFmtId="206" fontId="74" fillId="0" borderId="0">
      <protection locked="0"/>
    </xf>
    <xf numFmtId="227" fontId="98" fillId="0" borderId="0" applyFont="0"/>
    <xf numFmtId="9" fontId="3" fillId="0" borderId="0" applyFont="0" applyFill="0" applyBorder="0" applyAlignment="0" applyProtection="0"/>
    <xf numFmtId="227" fontId="74" fillId="0" borderId="0">
      <protection locked="0"/>
    </xf>
    <xf numFmtId="227" fontId="47" fillId="0" borderId="0" applyFill="0" applyBorder="0" applyAlignment="0"/>
    <xf numFmtId="227" fontId="47" fillId="0" borderId="0" applyFill="0" applyBorder="0" applyAlignment="0"/>
    <xf numFmtId="227" fontId="47" fillId="0" borderId="0" applyFill="0" applyBorder="0" applyAlignment="0"/>
    <xf numFmtId="227" fontId="47" fillId="0" borderId="0" applyFill="0" applyBorder="0" applyAlignment="0"/>
    <xf numFmtId="227" fontId="47" fillId="0" borderId="0" applyFill="0" applyBorder="0" applyAlignment="0"/>
    <xf numFmtId="227" fontId="99" fillId="0" borderId="0" applyNumberFormat="0">
      <alignment horizontal="left"/>
    </xf>
    <xf numFmtId="227" fontId="73" fillId="0" borderId="0" applyNumberFormat="0" applyFont="0" applyFill="0" applyBorder="0" applyAlignment="0" applyProtection="0">
      <alignment horizontal="left"/>
    </xf>
    <xf numFmtId="15" fontId="73" fillId="0" borderId="0" applyFont="0" applyFill="0" applyBorder="0" applyAlignment="0" applyProtection="0"/>
    <xf numFmtId="4" fontId="73" fillId="0" borderId="0" applyFont="0" applyFill="0" applyBorder="0" applyAlignment="0" applyProtection="0"/>
    <xf numFmtId="227" fontId="59" fillId="0" borderId="30">
      <alignment horizontal="center"/>
    </xf>
    <xf numFmtId="3" fontId="73" fillId="0" borderId="0" applyFont="0" applyFill="0" applyBorder="0" applyAlignment="0" applyProtection="0"/>
    <xf numFmtId="227" fontId="73" fillId="63" borderId="0" applyNumberFormat="0" applyFont="0" applyBorder="0" applyAlignment="0" applyProtection="0"/>
    <xf numFmtId="3" fontId="3" fillId="0" borderId="0" applyFont="0" applyFill="0" applyBorder="0" applyAlignment="0" applyProtection="0"/>
    <xf numFmtId="227" fontId="100" fillId="0" borderId="20" applyNumberFormat="0" applyFill="0" applyBorder="0" applyAlignment="0" applyProtection="0">
      <protection hidden="1"/>
    </xf>
    <xf numFmtId="207" fontId="101" fillId="0" borderId="0">
      <protection locked="0"/>
    </xf>
    <xf numFmtId="208" fontId="4" fillId="0" borderId="0" applyNumberFormat="0" applyFill="0" applyBorder="0" applyAlignment="0" applyProtection="0">
      <alignment horizontal="left"/>
    </xf>
    <xf numFmtId="38" fontId="99" fillId="0" borderId="0"/>
    <xf numFmtId="227" fontId="39" fillId="49" borderId="15" applyNumberFormat="0" applyAlignment="0" applyProtection="0"/>
    <xf numFmtId="227" fontId="14" fillId="7" borderId="5" applyNumberFormat="0" applyAlignment="0" applyProtection="0"/>
    <xf numFmtId="227" fontId="14" fillId="7" borderId="5" applyNumberFormat="0" applyAlignment="0" applyProtection="0"/>
    <xf numFmtId="227" fontId="14" fillId="7" borderId="5" applyNumberFormat="0" applyAlignment="0" applyProtection="0"/>
    <xf numFmtId="227" fontId="14" fillId="7" borderId="5" applyNumberFormat="0" applyAlignment="0" applyProtection="0"/>
    <xf numFmtId="4" fontId="102" fillId="64" borderId="33" applyNumberFormat="0" applyProtection="0">
      <alignment vertical="center"/>
    </xf>
    <xf numFmtId="4" fontId="103" fillId="64" borderId="33" applyNumberFormat="0" applyProtection="0">
      <alignment vertical="center"/>
    </xf>
    <xf numFmtId="4" fontId="104" fillId="65" borderId="17">
      <alignment vertical="center"/>
    </xf>
    <xf numFmtId="4" fontId="105" fillId="65" borderId="17">
      <alignment vertical="center"/>
    </xf>
    <xf numFmtId="4" fontId="104" fillId="66" borderId="17">
      <alignment vertical="center"/>
    </xf>
    <xf numFmtId="4" fontId="105" fillId="66" borderId="17">
      <alignment vertical="center"/>
    </xf>
    <xf numFmtId="4" fontId="106" fillId="64" borderId="33" applyNumberFormat="0" applyProtection="0">
      <alignment horizontal="left" vertical="center" indent="1"/>
    </xf>
    <xf numFmtId="227" fontId="107" fillId="64" borderId="33" applyNumberFormat="0" applyProtection="0">
      <alignment horizontal="left" vertical="top" indent="1"/>
    </xf>
    <xf numFmtId="4" fontId="106" fillId="67" borderId="34" applyNumberFormat="0" applyProtection="0">
      <alignment horizontal="left" vertical="center" indent="1"/>
    </xf>
    <xf numFmtId="4" fontId="106" fillId="68" borderId="33" applyNumberFormat="0" applyProtection="0">
      <alignment horizontal="right" vertical="center"/>
    </xf>
    <xf numFmtId="4" fontId="106" fillId="69" borderId="33" applyNumberFormat="0" applyProtection="0">
      <alignment horizontal="right" vertical="center"/>
    </xf>
    <xf numFmtId="4" fontId="106" fillId="70" borderId="33" applyNumberFormat="0" applyProtection="0">
      <alignment horizontal="right" vertical="center"/>
    </xf>
    <xf numFmtId="4" fontId="106" fillId="57" borderId="33" applyNumberFormat="0" applyProtection="0">
      <alignment horizontal="right" vertical="center"/>
    </xf>
    <xf numFmtId="4" fontId="106" fillId="71" borderId="33" applyNumberFormat="0" applyProtection="0">
      <alignment horizontal="right" vertical="center"/>
    </xf>
    <xf numFmtId="4" fontId="106" fillId="72" borderId="33" applyNumberFormat="0" applyProtection="0">
      <alignment horizontal="right" vertical="center"/>
    </xf>
    <xf numFmtId="4" fontId="106" fillId="73" borderId="33" applyNumberFormat="0" applyProtection="0">
      <alignment horizontal="right" vertical="center"/>
    </xf>
    <xf numFmtId="4" fontId="106" fillId="74" borderId="33" applyNumberFormat="0" applyProtection="0">
      <alignment horizontal="right" vertical="center"/>
    </xf>
    <xf numFmtId="4" fontId="106" fillId="65" borderId="33" applyNumberFormat="0" applyProtection="0">
      <alignment horizontal="right" vertical="center"/>
    </xf>
    <xf numFmtId="4" fontId="102" fillId="75" borderId="35" applyNumberFormat="0" applyProtection="0">
      <alignment horizontal="left" vertical="center" indent="1"/>
    </xf>
    <xf numFmtId="4" fontId="102" fillId="76" borderId="0" applyNumberFormat="0" applyProtection="0">
      <alignment horizontal="left" vertical="center" indent="1"/>
    </xf>
    <xf numFmtId="4" fontId="102" fillId="67" borderId="0" applyNumberFormat="0" applyProtection="0">
      <alignment horizontal="left" vertical="center" indent="1"/>
    </xf>
    <xf numFmtId="4" fontId="106" fillId="76" borderId="33" applyNumberFormat="0" applyProtection="0">
      <alignment horizontal="right" vertical="center"/>
    </xf>
    <xf numFmtId="4" fontId="108" fillId="34" borderId="36">
      <alignment horizontal="left" vertical="center" indent="1"/>
    </xf>
    <xf numFmtId="4" fontId="71" fillId="76" borderId="0" applyNumberFormat="0" applyProtection="0">
      <alignment horizontal="left" vertical="center" indent="1"/>
    </xf>
    <xf numFmtId="4" fontId="71" fillId="67" borderId="0" applyNumberFormat="0" applyProtection="0">
      <alignment horizontal="left" vertical="center" indent="1"/>
    </xf>
    <xf numFmtId="227" fontId="3" fillId="67" borderId="33" applyNumberFormat="0" applyProtection="0">
      <alignment horizontal="left" vertical="center" indent="1"/>
    </xf>
    <xf numFmtId="227" fontId="3" fillId="67" borderId="33" applyNumberFormat="0" applyProtection="0">
      <alignment horizontal="left" vertical="top" indent="1"/>
    </xf>
    <xf numFmtId="227" fontId="3" fillId="77" borderId="33" applyNumberFormat="0" applyProtection="0">
      <alignment horizontal="left" vertical="center" indent="1"/>
    </xf>
    <xf numFmtId="227" fontId="3" fillId="77" borderId="33" applyNumberFormat="0" applyProtection="0">
      <alignment horizontal="left" vertical="top" indent="1"/>
    </xf>
    <xf numFmtId="227" fontId="3" fillId="76" borderId="33" applyNumberFormat="0" applyProtection="0">
      <alignment horizontal="left" vertical="center" indent="1"/>
    </xf>
    <xf numFmtId="227" fontId="3" fillId="76" borderId="33" applyNumberFormat="0" applyProtection="0">
      <alignment horizontal="left" vertical="top" indent="1"/>
    </xf>
    <xf numFmtId="227" fontId="3" fillId="78" borderId="33" applyNumberFormat="0" applyProtection="0">
      <alignment horizontal="left" vertical="center" indent="1"/>
    </xf>
    <xf numFmtId="227" fontId="3" fillId="78" borderId="33" applyNumberFormat="0" applyProtection="0">
      <alignment horizontal="left" vertical="top" indent="1"/>
    </xf>
    <xf numFmtId="4" fontId="106" fillId="78" borderId="33" applyNumberFormat="0" applyProtection="0">
      <alignment vertical="center"/>
    </xf>
    <xf numFmtId="4" fontId="109" fillId="78" borderId="33" applyNumberFormat="0" applyProtection="0">
      <alignment vertical="center"/>
    </xf>
    <xf numFmtId="4" fontId="110" fillId="65" borderId="36">
      <alignment vertical="center"/>
    </xf>
    <xf numFmtId="4" fontId="111" fillId="65" borderId="36">
      <alignment vertical="center"/>
    </xf>
    <xf numFmtId="4" fontId="110" fillId="66" borderId="36">
      <alignment vertical="center"/>
    </xf>
    <xf numFmtId="4" fontId="111" fillId="66" borderId="36">
      <alignment vertical="center"/>
    </xf>
    <xf numFmtId="4" fontId="102" fillId="76" borderId="37" applyNumberFormat="0" applyProtection="0">
      <alignment horizontal="left" vertical="center" indent="1"/>
    </xf>
    <xf numFmtId="227" fontId="71" fillId="62" borderId="33" applyNumberFormat="0" applyProtection="0">
      <alignment horizontal="left" vertical="top" indent="1"/>
    </xf>
    <xf numFmtId="4" fontId="106" fillId="78" borderId="33" applyNumberFormat="0" applyProtection="0">
      <alignment horizontal="right" vertical="center"/>
    </xf>
    <xf numFmtId="4" fontId="109" fillId="78" borderId="33" applyNumberFormat="0" applyProtection="0">
      <alignment horizontal="right" vertical="center"/>
    </xf>
    <xf numFmtId="4" fontId="112" fillId="65" borderId="36">
      <alignment vertical="center"/>
    </xf>
    <xf numFmtId="4" fontId="113" fillId="65" borderId="36">
      <alignment vertical="center"/>
    </xf>
    <xf numFmtId="4" fontId="112" fillId="66" borderId="36">
      <alignment vertical="center"/>
    </xf>
    <xf numFmtId="4" fontId="113" fillId="68" borderId="36">
      <alignment vertical="center"/>
    </xf>
    <xf numFmtId="4" fontId="114" fillId="76" borderId="33" applyNumberFormat="0" applyProtection="0">
      <alignment horizontal="left" vertical="center" indent="1"/>
    </xf>
    <xf numFmtId="227" fontId="71" fillId="77" borderId="33" applyNumberFormat="0" applyProtection="0">
      <alignment horizontal="left" vertical="top" indent="1"/>
    </xf>
    <xf numFmtId="4" fontId="115" fillId="34" borderId="38">
      <alignment vertical="center"/>
    </xf>
    <xf numFmtId="4" fontId="116" fillId="34" borderId="38">
      <alignment vertical="center"/>
    </xf>
    <xf numFmtId="4" fontId="104" fillId="65" borderId="38">
      <alignment vertical="center"/>
    </xf>
    <xf numFmtId="4" fontId="105" fillId="65" borderId="38">
      <alignment vertical="center"/>
    </xf>
    <xf numFmtId="4" fontId="104" fillId="66" borderId="36">
      <alignment vertical="center"/>
    </xf>
    <xf numFmtId="4" fontId="105" fillId="66" borderId="36">
      <alignment vertical="center"/>
    </xf>
    <xf numFmtId="4" fontId="117" fillId="62" borderId="38">
      <alignment horizontal="left" vertical="center" indent="1"/>
    </xf>
    <xf numFmtId="4" fontId="118" fillId="77" borderId="37" applyNumberFormat="0" applyProtection="0">
      <alignment horizontal="left" vertical="center" indent="1"/>
    </xf>
    <xf numFmtId="4" fontId="119" fillId="78" borderId="33" applyNumberFormat="0" applyProtection="0">
      <alignment horizontal="right" vertical="center"/>
    </xf>
    <xf numFmtId="227" fontId="3" fillId="56" borderId="0" applyNumberFormat="0" applyFont="0" applyBorder="0" applyAlignment="0" applyProtection="0"/>
    <xf numFmtId="227" fontId="3" fillId="58" borderId="0" applyNumberFormat="0" applyFont="0" applyBorder="0" applyAlignment="0" applyProtection="0"/>
    <xf numFmtId="227" fontId="3" fillId="49" borderId="0" applyNumberFormat="0" applyFont="0" applyBorder="0" applyAlignment="0" applyProtection="0"/>
    <xf numFmtId="227" fontId="3" fillId="0" borderId="0" applyNumberFormat="0" applyFont="0" applyFill="0" applyBorder="0" applyAlignment="0" applyProtection="0"/>
    <xf numFmtId="227" fontId="3" fillId="49" borderId="0" applyNumberFormat="0" applyFont="0" applyBorder="0" applyAlignment="0" applyProtection="0"/>
    <xf numFmtId="227" fontId="3" fillId="0" borderId="0" applyNumberFormat="0" applyFont="0" applyFill="0" applyBorder="0" applyAlignment="0" applyProtection="0"/>
    <xf numFmtId="227" fontId="3" fillId="0" borderId="0" applyNumberFormat="0" applyFont="0" applyBorder="0" applyAlignment="0" applyProtection="0"/>
    <xf numFmtId="38" fontId="73" fillId="0" borderId="0" applyFont="0" applyFill="0" applyBorder="0" applyAlignment="0" applyProtection="0"/>
    <xf numFmtId="209" fontId="3" fillId="0" borderId="0">
      <protection locked="0"/>
    </xf>
    <xf numFmtId="210" fontId="67" fillId="0" borderId="0" applyFont="0" applyFill="0" applyBorder="0" applyAlignment="0" applyProtection="0"/>
    <xf numFmtId="171" fontId="5" fillId="0" borderId="0" applyFont="0" applyFill="0" applyBorder="0" applyAlignment="0" applyProtection="0"/>
    <xf numFmtId="193" fontId="95" fillId="0" borderId="0" applyFont="0" applyFill="0" applyBorder="0" applyAlignment="0" applyProtection="0"/>
    <xf numFmtId="189" fontId="5" fillId="0" borderId="0" applyFont="0" applyFill="0" applyBorder="0" applyAlignment="0" applyProtection="0"/>
    <xf numFmtId="189" fontId="5" fillId="0" borderId="0" applyFont="0" applyFill="0" applyBorder="0" applyAlignment="0" applyProtection="0"/>
    <xf numFmtId="189" fontId="5" fillId="0" borderId="0" applyFont="0" applyFill="0" applyBorder="0" applyAlignment="0" applyProtection="0"/>
    <xf numFmtId="189" fontId="5" fillId="0" borderId="0" applyFont="0" applyFill="0" applyBorder="0" applyAlignment="0" applyProtection="0"/>
    <xf numFmtId="43"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43"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43" fontId="5" fillId="0" borderId="0" applyFont="0" applyFill="0" applyBorder="0" applyAlignment="0" applyProtection="0"/>
    <xf numFmtId="171" fontId="77" fillId="0" borderId="0" applyFont="0" applyFill="0" applyBorder="0" applyAlignment="0" applyProtection="0"/>
    <xf numFmtId="171" fontId="77" fillId="0" borderId="0" applyFont="0" applyFill="0" applyBorder="0" applyAlignment="0" applyProtection="0"/>
    <xf numFmtId="171" fontId="3" fillId="0" borderId="0" applyFont="0" applyFill="0" applyBorder="0" applyAlignment="0" applyProtection="0"/>
    <xf numFmtId="171" fontId="23" fillId="0" borderId="0" applyFont="0" applyFill="0" applyBorder="0" applyAlignment="0" applyProtection="0"/>
    <xf numFmtId="171" fontId="77" fillId="0" borderId="0" applyFont="0" applyFill="0" applyBorder="0" applyAlignment="0" applyProtection="0"/>
    <xf numFmtId="189" fontId="5" fillId="0" borderId="0" applyFont="0" applyFill="0" applyBorder="0" applyAlignment="0" applyProtection="0"/>
    <xf numFmtId="43" fontId="5" fillId="0" borderId="0" applyFont="0" applyFill="0" applyBorder="0" applyAlignment="0" applyProtection="0"/>
    <xf numFmtId="189" fontId="5" fillId="0" borderId="0" applyFont="0" applyFill="0" applyBorder="0" applyAlignment="0" applyProtection="0"/>
    <xf numFmtId="43" fontId="5" fillId="0" borderId="0" applyFont="0" applyFill="0" applyBorder="0" applyAlignment="0" applyProtection="0"/>
    <xf numFmtId="189" fontId="5" fillId="0" borderId="0" applyFont="0" applyFill="0" applyBorder="0" applyAlignment="0" applyProtection="0"/>
    <xf numFmtId="189" fontId="5" fillId="0" borderId="0" applyFont="0" applyFill="0" applyBorder="0" applyAlignment="0" applyProtection="0"/>
    <xf numFmtId="43" fontId="5" fillId="0" borderId="0" applyFont="0" applyFill="0" applyBorder="0" applyAlignment="0" applyProtection="0"/>
    <xf numFmtId="227" fontId="5" fillId="0" borderId="0" applyFont="0" applyFill="0" applyBorder="0" applyAlignment="0" applyProtection="0"/>
    <xf numFmtId="171" fontId="23" fillId="0" borderId="0" applyFont="0" applyFill="0" applyBorder="0" applyAlignment="0" applyProtection="0"/>
    <xf numFmtId="171" fontId="77"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227" fontId="83" fillId="0" borderId="0" applyNumberFormat="0" applyFill="0" applyBorder="0" applyAlignment="0" applyProtection="0">
      <alignment vertical="top"/>
      <protection locked="0"/>
    </xf>
    <xf numFmtId="227" fontId="73" fillId="0" borderId="0"/>
    <xf numFmtId="227" fontId="120" fillId="0" borderId="0" applyNumberFormat="0" applyFill="0" applyBorder="0" applyAlignment="0" applyProtection="0"/>
    <xf numFmtId="227" fontId="71" fillId="0" borderId="0" applyNumberFormat="0" applyBorder="0" applyAlignment="0"/>
    <xf numFmtId="227" fontId="47" fillId="0" borderId="0"/>
    <xf numFmtId="227" fontId="107" fillId="0" borderId="0" applyNumberFormat="0" applyBorder="0" applyAlignment="0"/>
    <xf numFmtId="227" fontId="47" fillId="0" borderId="0"/>
    <xf numFmtId="227" fontId="121" fillId="62" borderId="0">
      <alignment wrapText="1"/>
    </xf>
    <xf numFmtId="40" fontId="122" fillId="0" borderId="0" applyBorder="0">
      <alignment horizontal="right"/>
    </xf>
    <xf numFmtId="227" fontId="73" fillId="0" borderId="0"/>
    <xf numFmtId="227" fontId="123" fillId="0" borderId="0"/>
    <xf numFmtId="227" fontId="124" fillId="0" borderId="0" applyNumberFormat="0" applyFill="0" applyBorder="0" applyAlignment="0" applyProtection="0"/>
    <xf numFmtId="49" fontId="71" fillId="0" borderId="0" applyFill="0" applyBorder="0" applyAlignment="0"/>
    <xf numFmtId="211" fontId="48" fillId="0" borderId="0" applyFill="0" applyBorder="0" applyAlignment="0"/>
    <xf numFmtId="211" fontId="48" fillId="0" borderId="0" applyFill="0" applyBorder="0" applyAlignment="0"/>
    <xf numFmtId="227" fontId="40" fillId="0" borderId="0" applyNumberFormat="0" applyFill="0" applyBorder="0" applyAlignment="0" applyProtection="0"/>
    <xf numFmtId="227" fontId="18" fillId="0" borderId="0" applyNumberFormat="0" applyFill="0" applyBorder="0" applyAlignment="0" applyProtection="0"/>
    <xf numFmtId="227" fontId="18" fillId="0" borderId="0" applyNumberFormat="0" applyFill="0" applyBorder="0" applyAlignment="0" applyProtection="0"/>
    <xf numFmtId="227" fontId="18" fillId="0" borderId="0" applyNumberFormat="0" applyFill="0" applyBorder="0" applyAlignment="0" applyProtection="0"/>
    <xf numFmtId="227" fontId="18" fillId="0" borderId="0" applyNumberFormat="0" applyFill="0" applyBorder="0" applyAlignment="0" applyProtection="0"/>
    <xf numFmtId="227" fontId="41" fillId="0" borderId="0" applyNumberFormat="0" applyFill="0" applyBorder="0" applyAlignment="0" applyProtection="0"/>
    <xf numFmtId="227" fontId="19" fillId="0" borderId="0" applyNumberFormat="0" applyFill="0" applyBorder="0" applyAlignment="0" applyProtection="0"/>
    <xf numFmtId="227" fontId="19" fillId="0" borderId="0" applyNumberFormat="0" applyFill="0" applyBorder="0" applyAlignment="0" applyProtection="0"/>
    <xf numFmtId="227" fontId="19" fillId="0" borderId="0" applyNumberFormat="0" applyFill="0" applyBorder="0" applyAlignment="0" applyProtection="0"/>
    <xf numFmtId="227" fontId="19" fillId="0" borderId="0" applyNumberFormat="0" applyFill="0" applyBorder="0" applyAlignment="0" applyProtection="0"/>
    <xf numFmtId="227" fontId="125" fillId="0" borderId="0" applyFill="0" applyBorder="0" applyProtection="0">
      <alignment horizontal="left" vertical="top"/>
    </xf>
    <xf numFmtId="40" fontId="126" fillId="0" borderId="0"/>
    <xf numFmtId="227" fontId="42" fillId="0" borderId="16" applyNumberFormat="0" applyFill="0" applyAlignment="0" applyProtection="0"/>
    <xf numFmtId="227" fontId="7" fillId="0" borderId="1" applyNumberFormat="0" applyFill="0" applyAlignment="0" applyProtection="0"/>
    <xf numFmtId="227" fontId="7" fillId="0" borderId="1" applyNumberFormat="0" applyFill="0" applyAlignment="0" applyProtection="0"/>
    <xf numFmtId="227" fontId="7" fillId="0" borderId="1" applyNumberFormat="0" applyFill="0" applyAlignment="0" applyProtection="0"/>
    <xf numFmtId="227" fontId="7" fillId="0" borderId="1" applyNumberFormat="0" applyFill="0" applyAlignment="0" applyProtection="0"/>
    <xf numFmtId="227" fontId="43" fillId="0" borderId="17" applyNumberFormat="0" applyFill="0" applyAlignment="0" applyProtection="0"/>
    <xf numFmtId="227" fontId="8" fillId="0" borderId="2" applyNumberFormat="0" applyFill="0" applyAlignment="0" applyProtection="0"/>
    <xf numFmtId="227" fontId="8" fillId="0" borderId="2" applyNumberFormat="0" applyFill="0" applyAlignment="0" applyProtection="0"/>
    <xf numFmtId="227" fontId="8" fillId="0" borderId="2" applyNumberFormat="0" applyFill="0" applyAlignment="0" applyProtection="0"/>
    <xf numFmtId="227" fontId="8" fillId="0" borderId="2" applyNumberFormat="0" applyFill="0" applyAlignment="0" applyProtection="0"/>
    <xf numFmtId="227" fontId="44" fillId="0" borderId="18" applyNumberFormat="0" applyFill="0" applyAlignment="0" applyProtection="0"/>
    <xf numFmtId="227" fontId="9" fillId="0" borderId="3" applyNumberFormat="0" applyFill="0" applyAlignment="0" applyProtection="0"/>
    <xf numFmtId="227" fontId="9" fillId="0" borderId="3" applyNumberFormat="0" applyFill="0" applyAlignment="0" applyProtection="0"/>
    <xf numFmtId="227" fontId="9" fillId="0" borderId="3" applyNumberFormat="0" applyFill="0" applyAlignment="0" applyProtection="0"/>
    <xf numFmtId="227" fontId="9" fillId="0" borderId="3" applyNumberFormat="0" applyFill="0" applyAlignment="0" applyProtection="0"/>
    <xf numFmtId="227" fontId="44" fillId="0" borderId="0" applyNumberFormat="0" applyFill="0" applyBorder="0" applyAlignment="0" applyProtection="0"/>
    <xf numFmtId="227" fontId="9" fillId="0" borderId="0" applyNumberFormat="0" applyFill="0" applyBorder="0" applyAlignment="0" applyProtection="0"/>
    <xf numFmtId="227" fontId="9" fillId="0" borderId="0" applyNumberFormat="0" applyFill="0" applyBorder="0" applyAlignment="0" applyProtection="0"/>
    <xf numFmtId="227" fontId="9" fillId="0" borderId="0" applyNumberFormat="0" applyFill="0" applyBorder="0" applyAlignment="0" applyProtection="0"/>
    <xf numFmtId="227" fontId="9" fillId="0" borderId="0" applyNumberFormat="0" applyFill="0" applyBorder="0" applyAlignment="0" applyProtection="0"/>
    <xf numFmtId="227" fontId="45" fillId="0" borderId="0" applyNumberFormat="0" applyFill="0" applyBorder="0" applyAlignment="0" applyProtection="0"/>
    <xf numFmtId="227" fontId="6" fillId="0" borderId="0" applyNumberFormat="0" applyFill="0" applyBorder="0" applyAlignment="0" applyProtection="0"/>
    <xf numFmtId="227" fontId="6" fillId="0" borderId="0" applyNumberFormat="0" applyFill="0" applyBorder="0" applyAlignment="0" applyProtection="0"/>
    <xf numFmtId="227" fontId="6" fillId="0" borderId="0" applyNumberFormat="0" applyFill="0" applyBorder="0" applyAlignment="0" applyProtection="0"/>
    <xf numFmtId="227" fontId="6" fillId="0" borderId="0" applyNumberFormat="0" applyFill="0" applyBorder="0" applyAlignment="0" applyProtection="0"/>
    <xf numFmtId="212" fontId="75" fillId="0" borderId="0">
      <protection locked="0"/>
    </xf>
    <xf numFmtId="212" fontId="75" fillId="0" borderId="0">
      <protection locked="0"/>
    </xf>
    <xf numFmtId="3" fontId="127" fillId="79" borderId="0">
      <alignment horizontal="left"/>
    </xf>
    <xf numFmtId="227" fontId="99" fillId="49" borderId="20"/>
    <xf numFmtId="227" fontId="22" fillId="0" borderId="19" applyNumberFormat="0" applyFill="0" applyAlignment="0" applyProtection="0"/>
    <xf numFmtId="227" fontId="20" fillId="0" borderId="9" applyNumberFormat="0" applyFill="0" applyAlignment="0" applyProtection="0"/>
    <xf numFmtId="227" fontId="20" fillId="0" borderId="9" applyNumberFormat="0" applyFill="0" applyAlignment="0" applyProtection="0"/>
    <xf numFmtId="227" fontId="20" fillId="0" borderId="9" applyNumberFormat="0" applyFill="0" applyAlignment="0" applyProtection="0"/>
    <xf numFmtId="227" fontId="20" fillId="0" borderId="9" applyNumberFormat="0" applyFill="0" applyAlignment="0" applyProtection="0"/>
    <xf numFmtId="227" fontId="128" fillId="0" borderId="31">
      <alignment horizontal="center"/>
    </xf>
    <xf numFmtId="227" fontId="85" fillId="0" borderId="0"/>
    <xf numFmtId="213" fontId="3" fillId="0" borderId="39" applyFont="0" applyFill="0" applyBorder="0" applyProtection="0">
      <alignment horizontal="center"/>
      <protection locked="0"/>
    </xf>
    <xf numFmtId="214" fontId="2" fillId="0" borderId="22" applyFont="0" applyFill="0" applyBorder="0" applyProtection="0">
      <alignment horizontal="center"/>
    </xf>
    <xf numFmtId="38" fontId="3" fillId="0" borderId="31" applyFont="0" applyFill="0" applyBorder="0" applyAlignment="0" applyProtection="0">
      <protection locked="0"/>
    </xf>
    <xf numFmtId="15" fontId="3" fillId="0" borderId="31" applyFont="0" applyFill="0" applyBorder="0" applyProtection="0">
      <alignment horizontal="center"/>
      <protection locked="0"/>
    </xf>
    <xf numFmtId="10" fontId="3" fillId="0" borderId="31" applyFont="0" applyFill="0" applyBorder="0" applyProtection="0">
      <alignment horizontal="center"/>
      <protection locked="0"/>
    </xf>
    <xf numFmtId="215" fontId="3" fillId="0" borderId="31" applyFont="0" applyFill="0" applyBorder="0" applyProtection="0">
      <alignment horizontal="center"/>
    </xf>
    <xf numFmtId="227" fontId="129" fillId="0" borderId="0">
      <alignment vertical="top"/>
    </xf>
    <xf numFmtId="189" fontId="95" fillId="0" borderId="0" applyFont="0" applyFill="0" applyBorder="0" applyAlignment="0" applyProtection="0"/>
    <xf numFmtId="189" fontId="9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3" fontId="3" fillId="0" borderId="0" applyFont="0" applyFill="0" applyBorder="0" applyAlignment="0" applyProtection="0"/>
    <xf numFmtId="216" fontId="3" fillId="0" borderId="0" applyFont="0" applyFill="0" applyBorder="0" applyAlignment="0" applyProtection="0"/>
    <xf numFmtId="217" fontId="3" fillId="0" borderId="0" applyFont="0" applyFill="0" applyBorder="0" applyAlignment="0" applyProtection="0"/>
    <xf numFmtId="227" fontId="40" fillId="0" borderId="0" applyNumberFormat="0" applyFill="0" applyBorder="0" applyAlignment="0" applyProtection="0"/>
    <xf numFmtId="227" fontId="130" fillId="0" borderId="0" applyFont="0" applyFill="0" applyBorder="0" applyAlignment="0" applyProtection="0"/>
    <xf numFmtId="227" fontId="130" fillId="0" borderId="0" applyFont="0" applyFill="0" applyBorder="0" applyAlignment="0" applyProtection="0"/>
    <xf numFmtId="227" fontId="131" fillId="0" borderId="0"/>
    <xf numFmtId="227" fontId="131" fillId="0" borderId="0" applyFont="0" applyFill="0" applyBorder="0" applyAlignment="0" applyProtection="0"/>
    <xf numFmtId="227" fontId="131" fillId="0" borderId="0" applyFont="0" applyFill="0" applyBorder="0" applyAlignment="0" applyProtection="0"/>
    <xf numFmtId="227" fontId="130" fillId="0" borderId="0" applyFont="0" applyFill="0" applyBorder="0" applyAlignment="0" applyProtection="0"/>
    <xf numFmtId="227" fontId="130" fillId="0" borderId="0" applyFont="0" applyFill="0" applyBorder="0" applyAlignment="0" applyProtection="0"/>
    <xf numFmtId="194" fontId="132" fillId="0" borderId="0" applyFont="0" applyFill="0" applyBorder="0" applyAlignment="0" applyProtection="0"/>
    <xf numFmtId="195" fontId="132" fillId="0" borderId="0" applyFont="0" applyFill="0" applyBorder="0" applyAlignment="0" applyProtection="0"/>
    <xf numFmtId="227" fontId="3" fillId="0" borderId="0"/>
    <xf numFmtId="9" fontId="133" fillId="0" borderId="0" applyFont="0" applyFill="0" applyBorder="0" applyAlignment="0" applyProtection="0"/>
    <xf numFmtId="218" fontId="134" fillId="0" borderId="0" applyFont="0" applyFill="0" applyBorder="0" applyAlignment="0" applyProtection="0"/>
    <xf numFmtId="219" fontId="134" fillId="0" borderId="0" applyFont="0" applyFill="0" applyBorder="0" applyAlignment="0" applyProtection="0"/>
    <xf numFmtId="220" fontId="132" fillId="0" borderId="0" applyFont="0" applyFill="0" applyBorder="0" applyAlignment="0" applyProtection="0"/>
    <xf numFmtId="221" fontId="132" fillId="0" borderId="0" applyFont="0" applyFill="0" applyBorder="0" applyAlignment="0" applyProtection="0"/>
    <xf numFmtId="227" fontId="133" fillId="0" borderId="0"/>
    <xf numFmtId="222" fontId="134" fillId="0" borderId="0" applyFont="0" applyFill="0" applyBorder="0" applyAlignment="0" applyProtection="0"/>
    <xf numFmtId="223" fontId="134" fillId="0" borderId="0" applyFont="0" applyFill="0" applyBorder="0" applyAlignment="0" applyProtection="0"/>
    <xf numFmtId="226" fontId="71" fillId="0" borderId="0" applyFill="0" applyBorder="0" applyAlignment="0"/>
    <xf numFmtId="165" fontId="3" fillId="0" borderId="0" applyFont="0" applyFill="0" applyBorder="0" applyAlignment="0" applyProtection="0"/>
    <xf numFmtId="165" fontId="3" fillId="0" borderId="0" applyFont="0" applyFill="0" applyBorder="0" applyAlignment="0" applyProtection="0"/>
    <xf numFmtId="171"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71" fontId="97" fillId="0" borderId="0" applyFont="0" applyFill="0" applyBorder="0" applyAlignment="0" applyProtection="0"/>
    <xf numFmtId="174" fontId="3" fillId="0" borderId="0" applyFont="0" applyFill="0" applyBorder="0" applyAlignment="0" applyProtection="0"/>
    <xf numFmtId="171" fontId="5" fillId="0" borderId="0" applyFont="0" applyFill="0" applyBorder="0" applyAlignment="0" applyProtection="0"/>
    <xf numFmtId="166" fontId="5" fillId="0" borderId="0" applyFont="0" applyFill="0" applyBorder="0" applyAlignment="0" applyProtection="0"/>
    <xf numFmtId="175" fontId="3" fillId="0" borderId="0" applyFont="0" applyFill="0" applyBorder="0" applyAlignment="0" applyProtection="0"/>
    <xf numFmtId="225" fontId="3" fillId="0" borderId="0" applyFont="0" applyFill="0" applyBorder="0" applyAlignment="0" applyProtection="0"/>
    <xf numFmtId="165" fontId="3" fillId="0" borderId="0" applyFont="0" applyFill="0" applyBorder="0" applyAlignment="0" applyProtection="0"/>
    <xf numFmtId="227" fontId="3" fillId="0" borderId="0" applyFont="0" applyFill="0" applyBorder="0" applyAlignment="0" applyProtection="0"/>
    <xf numFmtId="225" fontId="3" fillId="0" borderId="0" applyFont="0" applyFill="0" applyBorder="0" applyAlignment="0" applyProtection="0"/>
    <xf numFmtId="165" fontId="5" fillId="0" borderId="0" applyFont="0" applyFill="0" applyBorder="0" applyAlignment="0" applyProtection="0"/>
    <xf numFmtId="225" fontId="3" fillId="0" borderId="0" applyFont="0" applyFill="0" applyBorder="0" applyAlignment="0" applyProtection="0"/>
    <xf numFmtId="227" fontId="81" fillId="0" borderId="42" applyNumberFormat="0" applyAlignment="0" applyProtection="0">
      <alignment horizontal="left" vertical="center"/>
    </xf>
    <xf numFmtId="165" fontId="5" fillId="0" borderId="0" applyFont="0" applyFill="0" applyBorder="0" applyAlignment="0" applyProtection="0"/>
    <xf numFmtId="189" fontId="135" fillId="0" borderId="0"/>
    <xf numFmtId="227" fontId="5" fillId="0" borderId="0"/>
    <xf numFmtId="227" fontId="3" fillId="0" borderId="0">
      <alignment vertical="top"/>
    </xf>
    <xf numFmtId="227" fontId="136" fillId="0" borderId="0" applyNumberFormat="0" applyFill="0" applyBorder="0" applyAlignment="0" applyProtection="0"/>
    <xf numFmtId="227" fontId="97" fillId="0" borderId="0"/>
    <xf numFmtId="227" fontId="3" fillId="0" borderId="0">
      <alignment vertical="top"/>
    </xf>
    <xf numFmtId="227" fontId="5" fillId="0" borderId="0"/>
    <xf numFmtId="9" fontId="5"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227" fontId="5" fillId="0" borderId="0" applyFont="0" applyFill="0" applyBorder="0" applyAlignment="0" applyProtection="0"/>
    <xf numFmtId="227"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27" fontId="3" fillId="0" borderId="0"/>
    <xf numFmtId="3" fontId="3" fillId="0" borderId="0" applyFont="0" applyFill="0" applyBorder="0" applyAlignment="0" applyProtection="0"/>
    <xf numFmtId="228" fontId="3" fillId="0" borderId="0" applyFont="0" applyFill="0" applyBorder="0" applyAlignment="0" applyProtection="0"/>
    <xf numFmtId="227" fontId="3" fillId="0" borderId="0" applyFont="0" applyFill="0" applyBorder="0" applyAlignment="0" applyProtection="0"/>
    <xf numFmtId="2" fontId="3" fillId="0" borderId="0" applyFont="0" applyFill="0" applyBorder="0" applyAlignment="0" applyProtection="0"/>
    <xf numFmtId="224" fontId="23" fillId="0" borderId="0" applyFont="0" applyFill="0" applyBorder="0" applyAlignment="0" applyProtection="0"/>
    <xf numFmtId="166" fontId="5" fillId="0" borderId="0" applyFont="0" applyFill="0" applyBorder="0" applyAlignment="0" applyProtection="0"/>
    <xf numFmtId="227" fontId="3" fillId="0" borderId="0"/>
    <xf numFmtId="227" fontId="3" fillId="0" borderId="0"/>
    <xf numFmtId="227" fontId="5" fillId="0" borderId="0"/>
    <xf numFmtId="227" fontId="3" fillId="0" borderId="0"/>
    <xf numFmtId="229" fontId="3" fillId="0" borderId="0"/>
    <xf numFmtId="229" fontId="3" fillId="0" borderId="0"/>
    <xf numFmtId="227" fontId="5" fillId="0" borderId="0"/>
    <xf numFmtId="229" fontId="3" fillId="0" borderId="0"/>
    <xf numFmtId="229" fontId="3" fillId="0" borderId="0"/>
    <xf numFmtId="229" fontId="3" fillId="0" borderId="0"/>
    <xf numFmtId="227" fontId="3" fillId="0" borderId="0"/>
    <xf numFmtId="227" fontId="3" fillId="0" borderId="0"/>
    <xf numFmtId="227" fontId="3" fillId="0" borderId="0"/>
    <xf numFmtId="227" fontId="3" fillId="0" borderId="0"/>
    <xf numFmtId="227" fontId="5" fillId="0" borderId="0"/>
    <xf numFmtId="229" fontId="5" fillId="0" borderId="0"/>
    <xf numFmtId="229" fontId="5" fillId="0" borderId="0"/>
    <xf numFmtId="229" fontId="5" fillId="0" borderId="0"/>
    <xf numFmtId="227" fontId="5" fillId="0" borderId="0"/>
    <xf numFmtId="227" fontId="5" fillId="0" borderId="0"/>
    <xf numFmtId="227" fontId="3" fillId="0" borderId="0"/>
    <xf numFmtId="227" fontId="3" fillId="0" borderId="0"/>
    <xf numFmtId="227" fontId="3" fillId="0" borderId="0"/>
    <xf numFmtId="227" fontId="3" fillId="0" borderId="0"/>
    <xf numFmtId="227" fontId="3" fillId="0" borderId="0"/>
    <xf numFmtId="227" fontId="5" fillId="0" borderId="0"/>
    <xf numFmtId="227" fontId="5" fillId="0" borderId="0"/>
    <xf numFmtId="227" fontId="5" fillId="0" borderId="0"/>
    <xf numFmtId="9" fontId="23" fillId="0" borderId="0" applyFont="0" applyFill="0" applyBorder="0" applyAlignment="0" applyProtection="0"/>
    <xf numFmtId="9" fontId="2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24" fontId="5" fillId="0" borderId="0" applyFont="0" applyFill="0" applyBorder="0" applyAlignment="0" applyProtection="0"/>
    <xf numFmtId="171" fontId="3" fillId="0" borderId="0" applyFont="0" applyFill="0" applyBorder="0" applyAlignment="0" applyProtection="0"/>
    <xf numFmtId="227" fontId="5" fillId="0" borderId="0" applyFont="0" applyFill="0" applyBorder="0" applyAlignment="0" applyProtection="0"/>
    <xf numFmtId="224"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174" fontId="5" fillId="0" borderId="0" applyFont="0" applyFill="0" applyBorder="0" applyAlignment="0" applyProtection="0"/>
    <xf numFmtId="171" fontId="5" fillId="0" borderId="0" applyFont="0" applyFill="0" applyBorder="0" applyAlignment="0" applyProtection="0"/>
    <xf numFmtId="166" fontId="5" fillId="0" borderId="0" applyFont="0" applyFill="0" applyBorder="0" applyAlignment="0" applyProtection="0"/>
    <xf numFmtId="222" fontId="134" fillId="0" borderId="0" applyFont="0" applyFill="0" applyBorder="0" applyAlignment="0" applyProtection="0"/>
    <xf numFmtId="227" fontId="131" fillId="0" borderId="0" applyFont="0" applyFill="0" applyBorder="0" applyAlignment="0" applyProtection="0"/>
    <xf numFmtId="227" fontId="130" fillId="0" borderId="0" applyFont="0" applyFill="0" applyBorder="0" applyAlignment="0" applyProtection="0"/>
    <xf numFmtId="227" fontId="130" fillId="0" borderId="0" applyFont="0" applyFill="0" applyBorder="0" applyAlignment="0" applyProtection="0"/>
    <xf numFmtId="227" fontId="130" fillId="0" borderId="0" applyFont="0" applyFill="0" applyBorder="0" applyAlignment="0" applyProtection="0"/>
    <xf numFmtId="227" fontId="130" fillId="0" borderId="0" applyFont="0" applyFill="0" applyBorder="0" applyAlignment="0" applyProtection="0"/>
    <xf numFmtId="227" fontId="131" fillId="0" borderId="0"/>
    <xf numFmtId="227" fontId="131" fillId="0" borderId="0" applyFont="0" applyFill="0" applyBorder="0" applyAlignment="0" applyProtection="0"/>
    <xf numFmtId="194" fontId="137" fillId="0" borderId="0" applyFont="0" applyFill="0" applyBorder="0" applyAlignment="0" applyProtection="0"/>
    <xf numFmtId="195" fontId="137" fillId="0" borderId="0" applyFont="0" applyFill="0" applyBorder="0" applyAlignment="0" applyProtection="0"/>
    <xf numFmtId="9" fontId="138" fillId="0" borderId="0" applyFont="0" applyFill="0" applyBorder="0" applyAlignment="0" applyProtection="0"/>
    <xf numFmtId="230" fontId="137" fillId="0" borderId="0" applyFont="0" applyFill="0" applyBorder="0" applyAlignment="0" applyProtection="0"/>
    <xf numFmtId="227" fontId="138" fillId="0" borderId="0"/>
    <xf numFmtId="227" fontId="3" fillId="0" borderId="0"/>
    <xf numFmtId="227" fontId="23" fillId="35" borderId="0" applyNumberFormat="0" applyBorder="0" applyAlignment="0" applyProtection="0"/>
    <xf numFmtId="227" fontId="23" fillId="35" borderId="0" applyNumberFormat="0" applyBorder="0" applyAlignment="0" applyProtection="0"/>
    <xf numFmtId="227" fontId="23" fillId="35" borderId="0" applyNumberFormat="0" applyBorder="0" applyAlignment="0" applyProtection="0"/>
    <xf numFmtId="227" fontId="23" fillId="35" borderId="0" applyNumberFormat="0" applyBorder="0" applyAlignment="0" applyProtection="0"/>
    <xf numFmtId="227" fontId="23" fillId="36" borderId="0" applyNumberFormat="0" applyBorder="0" applyAlignment="0" applyProtection="0"/>
    <xf numFmtId="227" fontId="23" fillId="36" borderId="0" applyNumberFormat="0" applyBorder="0" applyAlignment="0" applyProtection="0"/>
    <xf numFmtId="227" fontId="23" fillId="36" borderId="0" applyNumberFormat="0" applyBorder="0" applyAlignment="0" applyProtection="0"/>
    <xf numFmtId="227" fontId="23" fillId="36" borderId="0" applyNumberFormat="0" applyBorder="0" applyAlignment="0" applyProtection="0"/>
    <xf numFmtId="227" fontId="23" fillId="37" borderId="0" applyNumberFormat="0" applyBorder="0" applyAlignment="0" applyProtection="0"/>
    <xf numFmtId="227" fontId="23" fillId="37" borderId="0" applyNumberFormat="0" applyBorder="0" applyAlignment="0" applyProtection="0"/>
    <xf numFmtId="227" fontId="23" fillId="37" borderId="0" applyNumberFormat="0" applyBorder="0" applyAlignment="0" applyProtection="0"/>
    <xf numFmtId="227" fontId="23" fillId="37" borderId="0" applyNumberFormat="0" applyBorder="0" applyAlignment="0" applyProtection="0"/>
    <xf numFmtId="227" fontId="23" fillId="38" borderId="0" applyNumberFormat="0" applyBorder="0" applyAlignment="0" applyProtection="0"/>
    <xf numFmtId="227" fontId="23" fillId="38" borderId="0" applyNumberFormat="0" applyBorder="0" applyAlignment="0" applyProtection="0"/>
    <xf numFmtId="227" fontId="23" fillId="38" borderId="0" applyNumberFormat="0" applyBorder="0" applyAlignment="0" applyProtection="0"/>
    <xf numFmtId="227" fontId="23" fillId="38" borderId="0" applyNumberFormat="0" applyBorder="0" applyAlignment="0" applyProtection="0"/>
    <xf numFmtId="227" fontId="23" fillId="39" borderId="0" applyNumberFormat="0" applyBorder="0" applyAlignment="0" applyProtection="0"/>
    <xf numFmtId="227" fontId="23" fillId="39" borderId="0" applyNumberFormat="0" applyBorder="0" applyAlignment="0" applyProtection="0"/>
    <xf numFmtId="227" fontId="23" fillId="39" borderId="0" applyNumberFormat="0" applyBorder="0" applyAlignment="0" applyProtection="0"/>
    <xf numFmtId="227" fontId="23" fillId="39" borderId="0" applyNumberFormat="0" applyBorder="0" applyAlignment="0" applyProtection="0"/>
    <xf numFmtId="227" fontId="23" fillId="40" borderId="0" applyNumberFormat="0" applyBorder="0" applyAlignment="0" applyProtection="0"/>
    <xf numFmtId="227" fontId="23" fillId="40" borderId="0" applyNumberFormat="0" applyBorder="0" applyAlignment="0" applyProtection="0"/>
    <xf numFmtId="227" fontId="23" fillId="40" borderId="0" applyNumberFormat="0" applyBorder="0" applyAlignment="0" applyProtection="0"/>
    <xf numFmtId="227" fontId="23" fillId="40" borderId="0" applyNumberFormat="0" applyBorder="0" applyAlignment="0" applyProtection="0"/>
    <xf numFmtId="227" fontId="23" fillId="41" borderId="0" applyNumberFormat="0" applyBorder="0" applyAlignment="0" applyProtection="0"/>
    <xf numFmtId="227" fontId="23" fillId="41" borderId="0" applyNumberFormat="0" applyBorder="0" applyAlignment="0" applyProtection="0"/>
    <xf numFmtId="227" fontId="23" fillId="41" borderId="0" applyNumberFormat="0" applyBorder="0" applyAlignment="0" applyProtection="0"/>
    <xf numFmtId="227" fontId="23" fillId="41" borderId="0" applyNumberFormat="0" applyBorder="0" applyAlignment="0" applyProtection="0"/>
    <xf numFmtId="227" fontId="23" fillId="42" borderId="0" applyNumberFormat="0" applyBorder="0" applyAlignment="0" applyProtection="0"/>
    <xf numFmtId="227" fontId="23" fillId="42" borderId="0" applyNumberFormat="0" applyBorder="0" applyAlignment="0" applyProtection="0"/>
    <xf numFmtId="227" fontId="23" fillId="42" borderId="0" applyNumberFormat="0" applyBorder="0" applyAlignment="0" applyProtection="0"/>
    <xf numFmtId="227" fontId="23" fillId="42" borderId="0" applyNumberFormat="0" applyBorder="0" applyAlignment="0" applyProtection="0"/>
    <xf numFmtId="227" fontId="23" fillId="43" borderId="0" applyNumberFormat="0" applyBorder="0" applyAlignment="0" applyProtection="0"/>
    <xf numFmtId="227" fontId="23" fillId="43" borderId="0" applyNumberFormat="0" applyBorder="0" applyAlignment="0" applyProtection="0"/>
    <xf numFmtId="227" fontId="23" fillId="43" borderId="0" applyNumberFormat="0" applyBorder="0" applyAlignment="0" applyProtection="0"/>
    <xf numFmtId="227" fontId="23" fillId="43" borderId="0" applyNumberFormat="0" applyBorder="0" applyAlignment="0" applyProtection="0"/>
    <xf numFmtId="227" fontId="23" fillId="38" borderId="0" applyNumberFormat="0" applyBorder="0" applyAlignment="0" applyProtection="0"/>
    <xf numFmtId="227" fontId="23" fillId="38" borderId="0" applyNumberFormat="0" applyBorder="0" applyAlignment="0" applyProtection="0"/>
    <xf numFmtId="227" fontId="23" fillId="38" borderId="0" applyNumberFormat="0" applyBorder="0" applyAlignment="0" applyProtection="0"/>
    <xf numFmtId="227" fontId="23" fillId="38" borderId="0" applyNumberFormat="0" applyBorder="0" applyAlignment="0" applyProtection="0"/>
    <xf numFmtId="227" fontId="23" fillId="41" borderId="0" applyNumberFormat="0" applyBorder="0" applyAlignment="0" applyProtection="0"/>
    <xf numFmtId="227" fontId="23" fillId="41" borderId="0" applyNumberFormat="0" applyBorder="0" applyAlignment="0" applyProtection="0"/>
    <xf numFmtId="227" fontId="23" fillId="41" borderId="0" applyNumberFormat="0" applyBorder="0" applyAlignment="0" applyProtection="0"/>
    <xf numFmtId="227" fontId="23" fillId="41" borderId="0" applyNumberFormat="0" applyBorder="0" applyAlignment="0" applyProtection="0"/>
    <xf numFmtId="227" fontId="23" fillId="44" borderId="0" applyNumberFormat="0" applyBorder="0" applyAlignment="0" applyProtection="0"/>
    <xf numFmtId="227" fontId="23" fillId="44" borderId="0" applyNumberFormat="0" applyBorder="0" applyAlignment="0" applyProtection="0"/>
    <xf numFmtId="227" fontId="23" fillId="44" borderId="0" applyNumberFormat="0" applyBorder="0" applyAlignment="0" applyProtection="0"/>
    <xf numFmtId="227" fontId="23" fillId="44" borderId="0" applyNumberFormat="0" applyBorder="0" applyAlignment="0" applyProtection="0"/>
    <xf numFmtId="227" fontId="31" fillId="45" borderId="0" applyNumberFormat="0" applyBorder="0" applyAlignment="0" applyProtection="0"/>
    <xf numFmtId="227" fontId="31" fillId="45" borderId="0" applyNumberFormat="0" applyBorder="0" applyAlignment="0" applyProtection="0"/>
    <xf numFmtId="227" fontId="31" fillId="45" borderId="0" applyNumberFormat="0" applyBorder="0" applyAlignment="0" applyProtection="0"/>
    <xf numFmtId="227" fontId="31" fillId="45" borderId="0" applyNumberFormat="0" applyBorder="0" applyAlignment="0" applyProtection="0"/>
    <xf numFmtId="227" fontId="31" fillId="42" borderId="0" applyNumberFormat="0" applyBorder="0" applyAlignment="0" applyProtection="0"/>
    <xf numFmtId="227" fontId="31" fillId="42" borderId="0" applyNumberFormat="0" applyBorder="0" applyAlignment="0" applyProtection="0"/>
    <xf numFmtId="227" fontId="31" fillId="42" borderId="0" applyNumberFormat="0" applyBorder="0" applyAlignment="0" applyProtection="0"/>
    <xf numFmtId="227" fontId="31" fillId="42" borderId="0" applyNumberFormat="0" applyBorder="0" applyAlignment="0" applyProtection="0"/>
    <xf numFmtId="227" fontId="31" fillId="43" borderId="0" applyNumberFormat="0" applyBorder="0" applyAlignment="0" applyProtection="0"/>
    <xf numFmtId="227" fontId="31" fillId="43" borderId="0" applyNumberFormat="0" applyBorder="0" applyAlignment="0" applyProtection="0"/>
    <xf numFmtId="227" fontId="31" fillId="43" borderId="0" applyNumberFormat="0" applyBorder="0" applyAlignment="0" applyProtection="0"/>
    <xf numFmtId="227" fontId="31" fillId="43" borderId="0" applyNumberFormat="0" applyBorder="0" applyAlignment="0" applyProtection="0"/>
    <xf numFmtId="227" fontId="31" fillId="46" borderId="0" applyNumberFormat="0" applyBorder="0" applyAlignment="0" applyProtection="0"/>
    <xf numFmtId="227" fontId="31" fillId="46" borderId="0" applyNumberFormat="0" applyBorder="0" applyAlignment="0" applyProtection="0"/>
    <xf numFmtId="227" fontId="31" fillId="46" borderId="0" applyNumberFormat="0" applyBorder="0" applyAlignment="0" applyProtection="0"/>
    <xf numFmtId="227" fontId="31" fillId="46" borderId="0" applyNumberFormat="0" applyBorder="0" applyAlignment="0" applyProtection="0"/>
    <xf numFmtId="227" fontId="31" fillId="47" borderId="0" applyNumberFormat="0" applyBorder="0" applyAlignment="0" applyProtection="0"/>
    <xf numFmtId="227" fontId="31" fillId="47" borderId="0" applyNumberFormat="0" applyBorder="0" applyAlignment="0" applyProtection="0"/>
    <xf numFmtId="227" fontId="31" fillId="47" borderId="0" applyNumberFormat="0" applyBorder="0" applyAlignment="0" applyProtection="0"/>
    <xf numFmtId="227" fontId="31" fillId="47" borderId="0" applyNumberFormat="0" applyBorder="0" applyAlignment="0" applyProtection="0"/>
    <xf numFmtId="227" fontId="31" fillId="48" borderId="0" applyNumberFormat="0" applyBorder="0" applyAlignment="0" applyProtection="0"/>
    <xf numFmtId="227" fontId="31" fillId="48" borderId="0" applyNumberFormat="0" applyBorder="0" applyAlignment="0" applyProtection="0"/>
    <xf numFmtId="227" fontId="31" fillId="48" borderId="0" applyNumberFormat="0" applyBorder="0" applyAlignment="0" applyProtection="0"/>
    <xf numFmtId="227" fontId="31" fillId="48" borderId="0" applyNumberFormat="0" applyBorder="0" applyAlignment="0" applyProtection="0"/>
    <xf numFmtId="227" fontId="32" fillId="37" borderId="0" applyNumberFormat="0" applyBorder="0" applyAlignment="0" applyProtection="0"/>
    <xf numFmtId="227" fontId="32" fillId="37" borderId="0" applyNumberFormat="0" applyBorder="0" applyAlignment="0" applyProtection="0"/>
    <xf numFmtId="227" fontId="32" fillId="37" borderId="0" applyNumberFormat="0" applyBorder="0" applyAlignment="0" applyProtection="0"/>
    <xf numFmtId="227" fontId="32" fillId="37" borderId="0" applyNumberFormat="0" applyBorder="0" applyAlignment="0" applyProtection="0"/>
    <xf numFmtId="227" fontId="33" fillId="49" borderId="12" applyNumberFormat="0" applyAlignment="0" applyProtection="0"/>
    <xf numFmtId="227" fontId="33" fillId="49" borderId="12" applyNumberFormat="0" applyAlignment="0" applyProtection="0"/>
    <xf numFmtId="227" fontId="33" fillId="49" borderId="12" applyNumberFormat="0" applyAlignment="0" applyProtection="0"/>
    <xf numFmtId="227" fontId="33" fillId="49" borderId="12" applyNumberFormat="0" applyAlignment="0" applyProtection="0"/>
    <xf numFmtId="227" fontId="34" fillId="50" borderId="13" applyNumberFormat="0" applyAlignment="0" applyProtection="0"/>
    <xf numFmtId="227" fontId="34" fillId="50" borderId="13" applyNumberFormat="0" applyAlignment="0" applyProtection="0"/>
    <xf numFmtId="227" fontId="34" fillId="50" borderId="13" applyNumberFormat="0" applyAlignment="0" applyProtection="0"/>
    <xf numFmtId="227" fontId="34" fillId="50" borderId="13" applyNumberFormat="0" applyAlignment="0" applyProtection="0"/>
    <xf numFmtId="227" fontId="35" fillId="0" borderId="14" applyNumberFormat="0" applyFill="0" applyAlignment="0" applyProtection="0"/>
    <xf numFmtId="227" fontId="35" fillId="0" borderId="14" applyNumberFormat="0" applyFill="0" applyAlignment="0" applyProtection="0"/>
    <xf numFmtId="227" fontId="35" fillId="0" borderId="14" applyNumberFormat="0" applyFill="0" applyAlignment="0" applyProtection="0"/>
    <xf numFmtId="227" fontId="35" fillId="0" borderId="14" applyNumberFormat="0" applyFill="0" applyAlignment="0" applyProtection="0"/>
    <xf numFmtId="227" fontId="3" fillId="0" borderId="0" applyFont="0" applyFill="0" applyBorder="0" applyAlignment="0" applyProtection="0"/>
    <xf numFmtId="227" fontId="3" fillId="0" borderId="0" applyFont="0" applyFill="0" applyBorder="0" applyAlignment="0" applyProtection="0"/>
    <xf numFmtId="227" fontId="3" fillId="0" borderId="0" applyFont="0" applyFill="0" applyBorder="0" applyAlignment="0" applyProtection="0"/>
    <xf numFmtId="227" fontId="3" fillId="0" borderId="0" applyFont="0" applyFill="0" applyBorder="0" applyAlignment="0" applyProtection="0"/>
    <xf numFmtId="227" fontId="31" fillId="51" borderId="0" applyNumberFormat="0" applyBorder="0" applyAlignment="0" applyProtection="0"/>
    <xf numFmtId="227" fontId="31" fillId="51" borderId="0" applyNumberFormat="0" applyBorder="0" applyAlignment="0" applyProtection="0"/>
    <xf numFmtId="227" fontId="31" fillId="51" borderId="0" applyNumberFormat="0" applyBorder="0" applyAlignment="0" applyProtection="0"/>
    <xf numFmtId="227" fontId="31" fillId="51" borderId="0" applyNumberFormat="0" applyBorder="0" applyAlignment="0" applyProtection="0"/>
    <xf numFmtId="227" fontId="31" fillId="52" borderId="0" applyNumberFormat="0" applyBorder="0" applyAlignment="0" applyProtection="0"/>
    <xf numFmtId="227" fontId="31" fillId="52" borderId="0" applyNumberFormat="0" applyBorder="0" applyAlignment="0" applyProtection="0"/>
    <xf numFmtId="227" fontId="31" fillId="52" borderId="0" applyNumberFormat="0" applyBorder="0" applyAlignment="0" applyProtection="0"/>
    <xf numFmtId="227" fontId="31" fillId="52" borderId="0" applyNumberFormat="0" applyBorder="0" applyAlignment="0" applyProtection="0"/>
    <xf numFmtId="227" fontId="31" fillId="53" borderId="0" applyNumberFormat="0" applyBorder="0" applyAlignment="0" applyProtection="0"/>
    <xf numFmtId="227" fontId="31" fillId="53" borderId="0" applyNumberFormat="0" applyBorder="0" applyAlignment="0" applyProtection="0"/>
    <xf numFmtId="227" fontId="31" fillId="53" borderId="0" applyNumberFormat="0" applyBorder="0" applyAlignment="0" applyProtection="0"/>
    <xf numFmtId="227" fontId="31" fillId="53" borderId="0" applyNumberFormat="0" applyBorder="0" applyAlignment="0" applyProtection="0"/>
    <xf numFmtId="227" fontId="31" fillId="46" borderId="0" applyNumberFormat="0" applyBorder="0" applyAlignment="0" applyProtection="0"/>
    <xf numFmtId="227" fontId="31" fillId="46" borderId="0" applyNumberFormat="0" applyBorder="0" applyAlignment="0" applyProtection="0"/>
    <xf numFmtId="227" fontId="31" fillId="46" borderId="0" applyNumberFormat="0" applyBorder="0" applyAlignment="0" applyProtection="0"/>
    <xf numFmtId="227" fontId="31" fillId="46" borderId="0" applyNumberFormat="0" applyBorder="0" applyAlignment="0" applyProtection="0"/>
    <xf numFmtId="227" fontId="31" fillId="47" borderId="0" applyNumberFormat="0" applyBorder="0" applyAlignment="0" applyProtection="0"/>
    <xf numFmtId="227" fontId="31" fillId="47" borderId="0" applyNumberFormat="0" applyBorder="0" applyAlignment="0" applyProtection="0"/>
    <xf numFmtId="227" fontId="31" fillId="47" borderId="0" applyNumberFormat="0" applyBorder="0" applyAlignment="0" applyProtection="0"/>
    <xf numFmtId="227" fontId="31" fillId="47" borderId="0" applyNumberFormat="0" applyBorder="0" applyAlignment="0" applyProtection="0"/>
    <xf numFmtId="227" fontId="31" fillId="54" borderId="0" applyNumberFormat="0" applyBorder="0" applyAlignment="0" applyProtection="0"/>
    <xf numFmtId="227" fontId="31" fillId="54" borderId="0" applyNumberFormat="0" applyBorder="0" applyAlignment="0" applyProtection="0"/>
    <xf numFmtId="227" fontId="31" fillId="54" borderId="0" applyNumberFormat="0" applyBorder="0" applyAlignment="0" applyProtection="0"/>
    <xf numFmtId="227" fontId="31" fillId="54" borderId="0" applyNumberFormat="0" applyBorder="0" applyAlignment="0" applyProtection="0"/>
    <xf numFmtId="227" fontId="36" fillId="40" borderId="12" applyNumberFormat="0" applyAlignment="0" applyProtection="0"/>
    <xf numFmtId="227" fontId="36" fillId="40" borderId="12" applyNumberFormat="0" applyAlignment="0" applyProtection="0"/>
    <xf numFmtId="227" fontId="36" fillId="40" borderId="12" applyNumberFormat="0" applyAlignment="0" applyProtection="0"/>
    <xf numFmtId="227" fontId="36" fillId="40" borderId="12" applyNumberFormat="0" applyAlignment="0" applyProtection="0"/>
    <xf numFmtId="227" fontId="3" fillId="0" borderId="0" applyFont="0" applyFill="0" applyBorder="0" applyAlignment="0" applyProtection="0"/>
    <xf numFmtId="227" fontId="3"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24" fillId="0" borderId="0">
      <alignment horizontal="right"/>
    </xf>
    <xf numFmtId="227" fontId="24" fillId="0" borderId="0">
      <alignment horizontal="right"/>
    </xf>
    <xf numFmtId="227" fontId="81" fillId="0" borderId="42" applyNumberFormat="0" applyAlignment="0" applyProtection="0">
      <alignment horizontal="left" vertical="center"/>
    </xf>
    <xf numFmtId="227" fontId="140" fillId="0" borderId="0" applyNumberFormat="0" applyFill="0" applyBorder="0" applyAlignment="0" applyProtection="0">
      <alignment vertical="top"/>
      <protection locked="0"/>
    </xf>
    <xf numFmtId="227" fontId="37" fillId="36" borderId="0" applyNumberFormat="0" applyBorder="0" applyAlignment="0" applyProtection="0"/>
    <xf numFmtId="227" fontId="37" fillId="36" borderId="0" applyNumberFormat="0" applyBorder="0" applyAlignment="0" applyProtection="0"/>
    <xf numFmtId="227" fontId="37" fillId="36" borderId="0" applyNumberFormat="0" applyBorder="0" applyAlignment="0" applyProtection="0"/>
    <xf numFmtId="227" fontId="37" fillId="36" borderId="0" applyNumberFormat="0" applyBorder="0" applyAlignment="0" applyProtection="0"/>
    <xf numFmtId="227" fontId="86" fillId="62" borderId="0">
      <alignment horizontal="left" wrapText="1"/>
    </xf>
    <xf numFmtId="227" fontId="38" fillId="55" borderId="0" applyNumberFormat="0" applyBorder="0" applyAlignment="0" applyProtection="0"/>
    <xf numFmtId="227" fontId="38" fillId="55" borderId="0" applyNumberFormat="0" applyBorder="0" applyAlignment="0" applyProtection="0"/>
    <xf numFmtId="227" fontId="38" fillId="55" borderId="0" applyNumberFormat="0" applyBorder="0" applyAlignment="0" applyProtection="0"/>
    <xf numFmtId="227" fontId="38" fillId="55" borderId="0" applyNumberFormat="0" applyBorder="0" applyAlignment="0" applyProtection="0"/>
    <xf numFmtId="227" fontId="46"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141"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139" fillId="0" borderId="0"/>
    <xf numFmtId="227" fontId="23" fillId="0" borderId="0"/>
    <xf numFmtId="227" fontId="23" fillId="0" borderId="0"/>
    <xf numFmtId="227" fontId="23" fillId="0" borderId="0"/>
    <xf numFmtId="227" fontId="141"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0" borderId="0"/>
    <xf numFmtId="227" fontId="23" fillId="56" borderId="10" applyNumberFormat="0" applyFont="0" applyAlignment="0" applyProtection="0"/>
    <xf numFmtId="227" fontId="23" fillId="56" borderId="10" applyNumberFormat="0" applyFont="0" applyAlignment="0" applyProtection="0"/>
    <xf numFmtId="227" fontId="23" fillId="56" borderId="10" applyNumberFormat="0" applyFont="0" applyAlignment="0" applyProtection="0"/>
    <xf numFmtId="227" fontId="23" fillId="56" borderId="10" applyNumberFormat="0" applyFont="0" applyAlignment="0" applyProtection="0"/>
    <xf numFmtId="227" fontId="23" fillId="56" borderId="10" applyNumberFormat="0" applyFont="0" applyAlignment="0" applyProtection="0"/>
    <xf numFmtId="227" fontId="23" fillId="56" borderId="10" applyNumberFormat="0" applyFont="0" applyAlignment="0" applyProtection="0"/>
    <xf numFmtId="227" fontId="23" fillId="56" borderId="10" applyNumberFormat="0" applyFont="0" applyAlignment="0" applyProtection="0"/>
    <xf numFmtId="227" fontId="39" fillId="49" borderId="15" applyNumberFormat="0" applyAlignment="0" applyProtection="0"/>
    <xf numFmtId="227" fontId="39" fillId="49" borderId="15" applyNumberFormat="0" applyAlignment="0" applyProtection="0"/>
    <xf numFmtId="227" fontId="39" fillId="49" borderId="15" applyNumberFormat="0" applyAlignment="0" applyProtection="0"/>
    <xf numFmtId="227" fontId="39" fillId="49" borderId="15" applyNumberFormat="0" applyAlignment="0" applyProtection="0"/>
    <xf numFmtId="227" fontId="107" fillId="64" borderId="33" applyNumberFormat="0" applyProtection="0">
      <alignment horizontal="left" vertical="top"/>
    </xf>
    <xf numFmtId="4" fontId="102" fillId="75" borderId="46" applyNumberFormat="0" applyProtection="0">
      <alignment horizontal="left" vertical="center"/>
    </xf>
    <xf numFmtId="227" fontId="3" fillId="67" borderId="33" applyNumberFormat="0" applyProtection="0">
      <alignment horizontal="left" vertical="center"/>
    </xf>
    <xf numFmtId="227" fontId="3" fillId="67" borderId="33" applyNumberFormat="0" applyProtection="0">
      <alignment horizontal="left" vertical="top"/>
    </xf>
    <xf numFmtId="227" fontId="3" fillId="77" borderId="33" applyNumberFormat="0" applyProtection="0">
      <alignment horizontal="left" vertical="center"/>
    </xf>
    <xf numFmtId="227" fontId="3" fillId="77" borderId="33" applyNumberFormat="0" applyProtection="0">
      <alignment horizontal="left" vertical="top"/>
    </xf>
    <xf numFmtId="227" fontId="3" fillId="76" borderId="33" applyNumberFormat="0" applyProtection="0">
      <alignment horizontal="left" vertical="center"/>
    </xf>
    <xf numFmtId="227" fontId="3" fillId="76" borderId="33" applyNumberFormat="0" applyProtection="0">
      <alignment horizontal="left" vertical="top"/>
    </xf>
    <xf numFmtId="227" fontId="3" fillId="78" borderId="33" applyNumberFormat="0" applyProtection="0">
      <alignment horizontal="left" vertical="center"/>
    </xf>
    <xf numFmtId="227" fontId="3" fillId="78" borderId="33" applyNumberFormat="0" applyProtection="0">
      <alignment horizontal="left" vertical="top"/>
    </xf>
    <xf numFmtId="227" fontId="71" fillId="62" borderId="33" applyNumberFormat="0" applyProtection="0">
      <alignment horizontal="left" vertical="top"/>
    </xf>
    <xf numFmtId="227" fontId="71" fillId="77" borderId="33" applyNumberFormat="0" applyProtection="0">
      <alignment horizontal="left" vertical="top"/>
    </xf>
    <xf numFmtId="4" fontId="115" fillId="34" borderId="47">
      <alignment vertical="center"/>
    </xf>
    <xf numFmtId="4" fontId="116" fillId="34" borderId="47">
      <alignment vertical="center"/>
    </xf>
    <xf numFmtId="4" fontId="104" fillId="65" borderId="47">
      <alignment vertical="center"/>
    </xf>
    <xf numFmtId="4" fontId="105" fillId="65" borderId="47">
      <alignment vertical="center"/>
    </xf>
    <xf numFmtId="4" fontId="117" fillId="62" borderId="47">
      <alignment horizontal="left" vertical="center"/>
    </xf>
    <xf numFmtId="227" fontId="23" fillId="0" borderId="0" applyFont="0" applyFill="0" applyBorder="0" applyAlignment="0" applyProtection="0"/>
    <xf numFmtId="227" fontId="23" fillId="0" borderId="0" applyFont="0" applyFill="0" applyBorder="0" applyAlignment="0" applyProtection="0"/>
    <xf numFmtId="227" fontId="23" fillId="0" borderId="0" applyFont="0" applyFill="0" applyBorder="0" applyAlignment="0" applyProtection="0"/>
    <xf numFmtId="227" fontId="40" fillId="0" borderId="0" applyNumberFormat="0" applyFill="0" applyBorder="0" applyAlignment="0" applyProtection="0"/>
    <xf numFmtId="227" fontId="40" fillId="0" borderId="0" applyNumberFormat="0" applyFill="0" applyBorder="0" applyAlignment="0" applyProtection="0"/>
    <xf numFmtId="227" fontId="40" fillId="0" borderId="0" applyNumberFormat="0" applyFill="0" applyBorder="0" applyAlignment="0" applyProtection="0"/>
    <xf numFmtId="227" fontId="40" fillId="0" borderId="0" applyNumberFormat="0" applyFill="0" applyBorder="0" applyAlignment="0" applyProtection="0"/>
    <xf numFmtId="227" fontId="41" fillId="0" borderId="0" applyNumberFormat="0" applyFill="0" applyBorder="0" applyAlignment="0" applyProtection="0"/>
    <xf numFmtId="227" fontId="41" fillId="0" borderId="0" applyNumberFormat="0" applyFill="0" applyBorder="0" applyAlignment="0" applyProtection="0"/>
    <xf numFmtId="227" fontId="41" fillId="0" borderId="0" applyNumberFormat="0" applyFill="0" applyBorder="0" applyAlignment="0" applyProtection="0"/>
    <xf numFmtId="227" fontId="41" fillId="0" borderId="0" applyNumberFormat="0" applyFill="0" applyBorder="0" applyAlignment="0" applyProtection="0"/>
    <xf numFmtId="227" fontId="42" fillId="0" borderId="16" applyNumberFormat="0" applyFill="0" applyAlignment="0" applyProtection="0"/>
    <xf numFmtId="227" fontId="42" fillId="0" borderId="16" applyNumberFormat="0" applyFill="0" applyAlignment="0" applyProtection="0"/>
    <xf numFmtId="227" fontId="42" fillId="0" borderId="16" applyNumberFormat="0" applyFill="0" applyAlignment="0" applyProtection="0"/>
    <xf numFmtId="227" fontId="42" fillId="0" borderId="16" applyNumberFormat="0" applyFill="0" applyAlignment="0" applyProtection="0"/>
    <xf numFmtId="227" fontId="43" fillId="0" borderId="17" applyNumberFormat="0" applyFill="0" applyAlignment="0" applyProtection="0"/>
    <xf numFmtId="227" fontId="43" fillId="0" borderId="17" applyNumberFormat="0" applyFill="0" applyAlignment="0" applyProtection="0"/>
    <xf numFmtId="227" fontId="43" fillId="0" borderId="17" applyNumberFormat="0" applyFill="0" applyAlignment="0" applyProtection="0"/>
    <xf numFmtId="227" fontId="43" fillId="0" borderId="17" applyNumberFormat="0" applyFill="0" applyAlignment="0" applyProtection="0"/>
    <xf numFmtId="227" fontId="44" fillId="0" borderId="18" applyNumberFormat="0" applyFill="0" applyAlignment="0" applyProtection="0"/>
    <xf numFmtId="227" fontId="44" fillId="0" borderId="18" applyNumberFormat="0" applyFill="0" applyAlignment="0" applyProtection="0"/>
    <xf numFmtId="227" fontId="44" fillId="0" borderId="18" applyNumberFormat="0" applyFill="0" applyAlignment="0" applyProtection="0"/>
    <xf numFmtId="227" fontId="44" fillId="0" borderId="18" applyNumberFormat="0" applyFill="0" applyAlignment="0" applyProtection="0"/>
    <xf numFmtId="227" fontId="44" fillId="0" borderId="0" applyNumberFormat="0" applyFill="0" applyBorder="0" applyAlignment="0" applyProtection="0"/>
    <xf numFmtId="227" fontId="44" fillId="0" borderId="0" applyNumberFormat="0" applyFill="0" applyBorder="0" applyAlignment="0" applyProtection="0"/>
    <xf numFmtId="227" fontId="44" fillId="0" borderId="0" applyNumberFormat="0" applyFill="0" applyBorder="0" applyAlignment="0" applyProtection="0"/>
    <xf numFmtId="227" fontId="44" fillId="0" borderId="0" applyNumberFormat="0" applyFill="0" applyBorder="0" applyAlignment="0" applyProtection="0"/>
    <xf numFmtId="227" fontId="45" fillId="0" borderId="0" applyNumberFormat="0" applyFill="0" applyBorder="0" applyAlignment="0" applyProtection="0"/>
    <xf numFmtId="227" fontId="45" fillId="0" borderId="0" applyNumberFormat="0" applyFill="0" applyBorder="0" applyAlignment="0" applyProtection="0"/>
    <xf numFmtId="227" fontId="45" fillId="0" borderId="0" applyNumberFormat="0" applyFill="0" applyBorder="0" applyAlignment="0" applyProtection="0"/>
    <xf numFmtId="227" fontId="45" fillId="0" borderId="0" applyNumberFormat="0" applyFill="0" applyBorder="0" applyAlignment="0" applyProtection="0"/>
    <xf numFmtId="227" fontId="22" fillId="0" borderId="19" applyNumberFormat="0" applyFill="0" applyAlignment="0" applyProtection="0"/>
    <xf numFmtId="227" fontId="22" fillId="0" borderId="19" applyNumberFormat="0" applyFill="0" applyAlignment="0" applyProtection="0"/>
    <xf numFmtId="227" fontId="22" fillId="0" borderId="19" applyNumberFormat="0" applyFill="0" applyAlignment="0" applyProtection="0"/>
    <xf numFmtId="227" fontId="22" fillId="0" borderId="19" applyNumberFormat="0" applyFill="0" applyAlignment="0" applyProtection="0"/>
    <xf numFmtId="227" fontId="5" fillId="0" borderId="0"/>
    <xf numFmtId="227" fontId="6" fillId="0" borderId="0" applyNumberFormat="0" applyFill="0" applyBorder="0" applyAlignment="0" applyProtection="0"/>
    <xf numFmtId="227" fontId="7" fillId="0" borderId="1" applyNumberFormat="0" applyFill="0" applyAlignment="0" applyProtection="0"/>
    <xf numFmtId="227" fontId="8" fillId="0" borderId="2" applyNumberFormat="0" applyFill="0" applyAlignment="0" applyProtection="0"/>
    <xf numFmtId="227" fontId="9" fillId="0" borderId="3" applyNumberFormat="0" applyFill="0" applyAlignment="0" applyProtection="0"/>
    <xf numFmtId="227" fontId="9" fillId="0" borderId="0" applyNumberFormat="0" applyFill="0" applyBorder="0" applyAlignment="0" applyProtection="0"/>
    <xf numFmtId="227" fontId="10" fillId="3" borderId="0" applyNumberFormat="0" applyBorder="0" applyAlignment="0" applyProtection="0"/>
    <xf numFmtId="227" fontId="11" fillId="4" borderId="0" applyNumberFormat="0" applyBorder="0" applyAlignment="0" applyProtection="0"/>
    <xf numFmtId="227" fontId="12" fillId="5" borderId="0" applyNumberFormat="0" applyBorder="0" applyAlignment="0" applyProtection="0"/>
    <xf numFmtId="227" fontId="13" fillId="6" borderId="4" applyNumberFormat="0" applyAlignment="0" applyProtection="0"/>
    <xf numFmtId="227" fontId="14" fillId="7" borderId="5" applyNumberFormat="0" applyAlignment="0" applyProtection="0"/>
    <xf numFmtId="227" fontId="15" fillId="7" borderId="4" applyNumberFormat="0" applyAlignment="0" applyProtection="0"/>
    <xf numFmtId="227" fontId="16" fillId="0" borderId="6" applyNumberFormat="0" applyFill="0" applyAlignment="0" applyProtection="0"/>
    <xf numFmtId="227" fontId="17" fillId="8" borderId="7" applyNumberFormat="0" applyAlignment="0" applyProtection="0"/>
    <xf numFmtId="227" fontId="18" fillId="0" borderId="0" applyNumberFormat="0" applyFill="0" applyBorder="0" applyAlignment="0" applyProtection="0"/>
    <xf numFmtId="227" fontId="5" fillId="9" borderId="8" applyNumberFormat="0" applyFont="0" applyAlignment="0" applyProtection="0"/>
    <xf numFmtId="227" fontId="19" fillId="0" borderId="0" applyNumberFormat="0" applyFill="0" applyBorder="0" applyAlignment="0" applyProtection="0"/>
    <xf numFmtId="227" fontId="20" fillId="0" borderId="9" applyNumberFormat="0" applyFill="0" applyAlignment="0" applyProtection="0"/>
    <xf numFmtId="227" fontId="21" fillId="10" borderId="0" applyNumberFormat="0" applyBorder="0" applyAlignment="0" applyProtection="0"/>
    <xf numFmtId="227" fontId="5" fillId="11" borderId="0" applyNumberFormat="0" applyBorder="0" applyAlignment="0" applyProtection="0"/>
    <xf numFmtId="227" fontId="5" fillId="12" borderId="0" applyNumberFormat="0" applyBorder="0" applyAlignment="0" applyProtection="0"/>
    <xf numFmtId="227" fontId="21" fillId="13" borderId="0" applyNumberFormat="0" applyBorder="0" applyAlignment="0" applyProtection="0"/>
    <xf numFmtId="227" fontId="21" fillId="14" borderId="0" applyNumberFormat="0" applyBorder="0" applyAlignment="0" applyProtection="0"/>
    <xf numFmtId="227" fontId="5" fillId="15" borderId="0" applyNumberFormat="0" applyBorder="0" applyAlignment="0" applyProtection="0"/>
    <xf numFmtId="227" fontId="5" fillId="16" borderId="0" applyNumberFormat="0" applyBorder="0" applyAlignment="0" applyProtection="0"/>
    <xf numFmtId="227" fontId="21" fillId="17" borderId="0" applyNumberFormat="0" applyBorder="0" applyAlignment="0" applyProtection="0"/>
    <xf numFmtId="227" fontId="21" fillId="18" borderId="0" applyNumberFormat="0" applyBorder="0" applyAlignment="0" applyProtection="0"/>
    <xf numFmtId="227" fontId="5" fillId="19" borderId="0" applyNumberFormat="0" applyBorder="0" applyAlignment="0" applyProtection="0"/>
    <xf numFmtId="227" fontId="5" fillId="20" borderId="0" applyNumberFormat="0" applyBorder="0" applyAlignment="0" applyProtection="0"/>
    <xf numFmtId="227" fontId="21" fillId="21" borderId="0" applyNumberFormat="0" applyBorder="0" applyAlignment="0" applyProtection="0"/>
    <xf numFmtId="227" fontId="21" fillId="22" borderId="0" applyNumberFormat="0" applyBorder="0" applyAlignment="0" applyProtection="0"/>
    <xf numFmtId="227" fontId="5" fillId="23" borderId="0" applyNumberFormat="0" applyBorder="0" applyAlignment="0" applyProtection="0"/>
    <xf numFmtId="227" fontId="5" fillId="24" borderId="0" applyNumberFormat="0" applyBorder="0" applyAlignment="0" applyProtection="0"/>
    <xf numFmtId="227" fontId="21" fillId="25" borderId="0" applyNumberFormat="0" applyBorder="0" applyAlignment="0" applyProtection="0"/>
    <xf numFmtId="227" fontId="21" fillId="26" borderId="0" applyNumberFormat="0" applyBorder="0" applyAlignment="0" applyProtection="0"/>
    <xf numFmtId="227" fontId="5" fillId="27" borderId="0" applyNumberFormat="0" applyBorder="0" applyAlignment="0" applyProtection="0"/>
    <xf numFmtId="227" fontId="5" fillId="28" borderId="0" applyNumberFormat="0" applyBorder="0" applyAlignment="0" applyProtection="0"/>
    <xf numFmtId="227" fontId="21" fillId="29" borderId="0" applyNumberFormat="0" applyBorder="0" applyAlignment="0" applyProtection="0"/>
    <xf numFmtId="227" fontId="21" fillId="30" borderId="0" applyNumberFormat="0" applyBorder="0" applyAlignment="0" applyProtection="0"/>
    <xf numFmtId="227" fontId="5" fillId="31" borderId="0" applyNumberFormat="0" applyBorder="0" applyAlignment="0" applyProtection="0"/>
    <xf numFmtId="227" fontId="5" fillId="32" borderId="0" applyNumberFormat="0" applyBorder="0" applyAlignment="0" applyProtection="0"/>
    <xf numFmtId="227" fontId="21" fillId="33" borderId="0" applyNumberFormat="0" applyBorder="0" applyAlignment="0" applyProtection="0"/>
    <xf numFmtId="227" fontId="5" fillId="0" borderId="0" applyFont="0" applyFill="0" applyBorder="0" applyAlignment="0" applyProtection="0"/>
    <xf numFmtId="227" fontId="3" fillId="0" borderId="0"/>
    <xf numFmtId="227" fontId="5" fillId="0" borderId="0"/>
    <xf numFmtId="227" fontId="3" fillId="0" borderId="0">
      <alignment vertical="top"/>
    </xf>
    <xf numFmtId="227" fontId="3" fillId="0" borderId="0">
      <alignment vertical="top"/>
    </xf>
    <xf numFmtId="227" fontId="3" fillId="0" borderId="0">
      <alignment vertical="top"/>
    </xf>
    <xf numFmtId="227" fontId="5" fillId="0" borderId="0" applyFont="0" applyFill="0" applyBorder="0" applyAlignment="0" applyProtection="0"/>
    <xf numFmtId="227" fontId="3" fillId="0" borderId="0"/>
    <xf numFmtId="227" fontId="5" fillId="0" borderId="0"/>
    <xf numFmtId="227" fontId="5" fillId="0" borderId="0" applyFont="0" applyFill="0" applyBorder="0" applyAlignment="0" applyProtection="0"/>
    <xf numFmtId="227" fontId="3" fillId="0" borderId="0"/>
    <xf numFmtId="227" fontId="5" fillId="0" borderId="0"/>
    <xf numFmtId="227" fontId="3" fillId="0" borderId="0">
      <alignment vertical="top"/>
    </xf>
    <xf numFmtId="227" fontId="5" fillId="0" borderId="0" applyFont="0" applyFill="0" applyBorder="0" applyAlignment="0" applyProtection="0"/>
    <xf numFmtId="227" fontId="3" fillId="0" borderId="0">
      <alignment vertical="top"/>
    </xf>
    <xf numFmtId="227" fontId="3" fillId="0" borderId="0"/>
    <xf numFmtId="227" fontId="3" fillId="0" borderId="0"/>
    <xf numFmtId="227" fontId="3" fillId="0" borderId="0">
      <alignment vertical="top"/>
    </xf>
    <xf numFmtId="227" fontId="3" fillId="0" borderId="0">
      <alignment vertical="top"/>
    </xf>
    <xf numFmtId="227" fontId="5" fillId="0" borderId="0" applyFont="0" applyFill="0" applyBorder="0" applyAlignment="0" applyProtection="0"/>
    <xf numFmtId="227" fontId="5" fillId="0" borderId="0" applyFont="0" applyFill="0" applyBorder="0" applyAlignment="0" applyProtection="0"/>
    <xf numFmtId="227" fontId="5" fillId="0" borderId="0" applyFont="0" applyFill="0" applyBorder="0" applyAlignment="0" applyProtection="0"/>
    <xf numFmtId="227" fontId="3" fillId="0" borderId="0"/>
    <xf numFmtId="227" fontId="3" fillId="0" borderId="0"/>
    <xf numFmtId="227" fontId="5" fillId="0" borderId="0"/>
    <xf numFmtId="227" fontId="5" fillId="0" borderId="0"/>
    <xf numFmtId="227" fontId="5" fillId="0" borderId="0"/>
    <xf numFmtId="227" fontId="5" fillId="0" borderId="0"/>
    <xf numFmtId="227" fontId="5" fillId="0" borderId="0"/>
    <xf numFmtId="227" fontId="3" fillId="0" borderId="0"/>
    <xf numFmtId="227" fontId="3" fillId="0" borderId="0"/>
    <xf numFmtId="227" fontId="5" fillId="0" borderId="0"/>
    <xf numFmtId="227" fontId="5" fillId="0" borderId="0"/>
    <xf numFmtId="227" fontId="5" fillId="0" borderId="0"/>
    <xf numFmtId="227" fontId="3" fillId="0" borderId="0"/>
    <xf numFmtId="227" fontId="3" fillId="0" borderId="0"/>
    <xf numFmtId="227" fontId="5" fillId="0" borderId="0"/>
    <xf numFmtId="227" fontId="5" fillId="0" borderId="0"/>
    <xf numFmtId="227" fontId="3" fillId="0" borderId="0"/>
    <xf numFmtId="227" fontId="5"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5" fillId="0" borderId="0"/>
    <xf numFmtId="227" fontId="5" fillId="0" borderId="0"/>
    <xf numFmtId="227" fontId="5" fillId="0" borderId="0"/>
    <xf numFmtId="227" fontId="5" fillId="0" borderId="0"/>
    <xf numFmtId="227" fontId="5" fillId="0" borderId="0"/>
    <xf numFmtId="227" fontId="3" fillId="0" borderId="0"/>
    <xf numFmtId="227" fontId="3" fillId="0" borderId="0"/>
    <xf numFmtId="227" fontId="5" fillId="0" borderId="0"/>
    <xf numFmtId="227" fontId="5" fillId="0" borderId="0"/>
    <xf numFmtId="227" fontId="3" fillId="0" borderId="0"/>
    <xf numFmtId="227" fontId="3" fillId="0" borderId="0"/>
    <xf numFmtId="227" fontId="3" fillId="0" borderId="0"/>
    <xf numFmtId="227" fontId="3"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5" fillId="0" borderId="0"/>
    <xf numFmtId="227" fontId="25" fillId="0" borderId="0"/>
    <xf numFmtId="227" fontId="25" fillId="0" borderId="0"/>
    <xf numFmtId="227" fontId="25" fillId="0" borderId="0"/>
    <xf numFmtId="227" fontId="25" fillId="0" borderId="0"/>
    <xf numFmtId="227" fontId="25" fillId="0" borderId="0"/>
    <xf numFmtId="227" fontId="25" fillId="0" borderId="0"/>
    <xf numFmtId="227" fontId="3" fillId="0" borderId="0">
      <alignment vertical="top"/>
    </xf>
    <xf numFmtId="227" fontId="3" fillId="0" borderId="0">
      <alignment vertical="top"/>
    </xf>
    <xf numFmtId="227" fontId="5" fillId="0" borderId="0" applyFont="0" applyFill="0" applyBorder="0" applyAlignment="0" applyProtection="0"/>
    <xf numFmtId="227" fontId="5" fillId="0" borderId="0"/>
    <xf numFmtId="227" fontId="3" fillId="0" borderId="0">
      <alignment vertical="top"/>
    </xf>
    <xf numFmtId="227" fontId="3" fillId="0" borderId="0">
      <alignment vertical="top"/>
    </xf>
    <xf numFmtId="227" fontId="3" fillId="0" borderId="0">
      <alignment vertical="top"/>
    </xf>
    <xf numFmtId="227" fontId="26" fillId="0" borderId="0"/>
    <xf numFmtId="227" fontId="5" fillId="9" borderId="8" applyNumberFormat="0" applyFont="0" applyAlignment="0" applyProtection="0"/>
    <xf numFmtId="227" fontId="3" fillId="0" borderId="0">
      <alignment vertical="top"/>
    </xf>
    <xf numFmtId="227" fontId="26" fillId="0" borderId="0"/>
    <xf numFmtId="227" fontId="3" fillId="0" borderId="0"/>
    <xf numFmtId="227" fontId="5" fillId="0" borderId="0"/>
    <xf numFmtId="227" fontId="28" fillId="34" borderId="0">
      <alignment horizontal="right"/>
    </xf>
    <xf numFmtId="227" fontId="29" fillId="34" borderId="11"/>
    <xf numFmtId="227" fontId="29" fillId="0" borderId="0" applyBorder="0">
      <alignment horizontal="centerContinuous"/>
    </xf>
    <xf numFmtId="227" fontId="30" fillId="0" borderId="0" applyBorder="0">
      <alignment horizontal="centerContinuous"/>
    </xf>
    <xf numFmtId="227" fontId="3" fillId="0" borderId="0"/>
    <xf numFmtId="227" fontId="3" fillId="0" borderId="0"/>
    <xf numFmtId="227" fontId="3" fillId="0" borderId="0"/>
    <xf numFmtId="227" fontId="3" fillId="0" borderId="0"/>
    <xf numFmtId="227" fontId="3" fillId="0" borderId="0"/>
    <xf numFmtId="227" fontId="5" fillId="0" borderId="0"/>
    <xf numFmtId="227" fontId="5" fillId="0" borderId="0"/>
    <xf numFmtId="227" fontId="3" fillId="0" borderId="0"/>
    <xf numFmtId="227" fontId="5" fillId="0" borderId="0"/>
    <xf numFmtId="227" fontId="23" fillId="35" borderId="0" applyNumberFormat="0" applyBorder="0" applyAlignment="0" applyProtection="0"/>
    <xf numFmtId="227" fontId="23" fillId="36" borderId="0" applyNumberFormat="0" applyBorder="0" applyAlignment="0" applyProtection="0"/>
    <xf numFmtId="227" fontId="23" fillId="37" borderId="0" applyNumberFormat="0" applyBorder="0" applyAlignment="0" applyProtection="0"/>
    <xf numFmtId="227" fontId="23" fillId="38" borderId="0" applyNumberFormat="0" applyBorder="0" applyAlignment="0" applyProtection="0"/>
    <xf numFmtId="227" fontId="23" fillId="39" borderId="0" applyNumberFormat="0" applyBorder="0" applyAlignment="0" applyProtection="0"/>
    <xf numFmtId="227" fontId="23" fillId="40" borderId="0" applyNumberFormat="0" applyBorder="0" applyAlignment="0" applyProtection="0"/>
    <xf numFmtId="227" fontId="23" fillId="41" borderId="0" applyNumberFormat="0" applyBorder="0" applyAlignment="0" applyProtection="0"/>
    <xf numFmtId="227" fontId="23" fillId="42" borderId="0" applyNumberFormat="0" applyBorder="0" applyAlignment="0" applyProtection="0"/>
    <xf numFmtId="227" fontId="23" fillId="43" borderId="0" applyNumberFormat="0" applyBorder="0" applyAlignment="0" applyProtection="0"/>
    <xf numFmtId="227" fontId="23" fillId="38" borderId="0" applyNumberFormat="0" applyBorder="0" applyAlignment="0" applyProtection="0"/>
    <xf numFmtId="227" fontId="23" fillId="41" borderId="0" applyNumberFormat="0" applyBorder="0" applyAlignment="0" applyProtection="0"/>
    <xf numFmtId="227" fontId="23" fillId="44" borderId="0" applyNumberFormat="0" applyBorder="0" applyAlignment="0" applyProtection="0"/>
    <xf numFmtId="227" fontId="31" fillId="45" borderId="0" applyNumberFormat="0" applyBorder="0" applyAlignment="0" applyProtection="0"/>
    <xf numFmtId="227" fontId="31" fillId="42" borderId="0" applyNumberFormat="0" applyBorder="0" applyAlignment="0" applyProtection="0"/>
    <xf numFmtId="227" fontId="31" fillId="43" borderId="0" applyNumberFormat="0" applyBorder="0" applyAlignment="0" applyProtection="0"/>
    <xf numFmtId="227" fontId="31" fillId="46" borderId="0" applyNumberFormat="0" applyBorder="0" applyAlignment="0" applyProtection="0"/>
    <xf numFmtId="227" fontId="31" fillId="47" borderId="0" applyNumberFormat="0" applyBorder="0" applyAlignment="0" applyProtection="0"/>
    <xf numFmtId="227" fontId="31" fillId="48" borderId="0" applyNumberFormat="0" applyBorder="0" applyAlignment="0" applyProtection="0"/>
    <xf numFmtId="227" fontId="32" fillId="37" borderId="0" applyNumberFormat="0" applyBorder="0" applyAlignment="0" applyProtection="0"/>
    <xf numFmtId="227" fontId="33" fillId="49" borderId="12" applyNumberFormat="0" applyAlignment="0" applyProtection="0"/>
    <xf numFmtId="227" fontId="34" fillId="50" borderId="13" applyNumberFormat="0" applyAlignment="0" applyProtection="0"/>
    <xf numFmtId="227" fontId="35" fillId="0" borderId="14" applyNumberFormat="0" applyFill="0" applyAlignment="0" applyProtection="0"/>
    <xf numFmtId="227" fontId="31" fillId="51" borderId="0" applyNumberFormat="0" applyBorder="0" applyAlignment="0" applyProtection="0"/>
    <xf numFmtId="227" fontId="31" fillId="52" borderId="0" applyNumberFormat="0" applyBorder="0" applyAlignment="0" applyProtection="0"/>
    <xf numFmtId="227" fontId="31" fillId="53" borderId="0" applyNumberFormat="0" applyBorder="0" applyAlignment="0" applyProtection="0"/>
    <xf numFmtId="227" fontId="31" fillId="46" borderId="0" applyNumberFormat="0" applyBorder="0" applyAlignment="0" applyProtection="0"/>
    <xf numFmtId="227" fontId="31" fillId="47" borderId="0" applyNumberFormat="0" applyBorder="0" applyAlignment="0" applyProtection="0"/>
    <xf numFmtId="227" fontId="31" fillId="54" borderId="0" applyNumberFormat="0" applyBorder="0" applyAlignment="0" applyProtection="0"/>
    <xf numFmtId="227" fontId="36" fillId="40" borderId="12" applyNumberFormat="0" applyAlignment="0" applyProtection="0"/>
    <xf numFmtId="227" fontId="37" fillId="36" borderId="0" applyNumberFormat="0" applyBorder="0" applyAlignment="0" applyProtection="0"/>
    <xf numFmtId="227" fontId="38" fillId="55" borderId="0" applyNumberFormat="0" applyBorder="0" applyAlignment="0" applyProtection="0"/>
    <xf numFmtId="227" fontId="23" fillId="56" borderId="10" applyNumberFormat="0" applyFont="0" applyAlignment="0" applyProtection="0"/>
    <xf numFmtId="227" fontId="39" fillId="49" borderId="15" applyNumberFormat="0" applyAlignment="0" applyProtection="0"/>
    <xf numFmtId="227" fontId="40" fillId="0" borderId="0" applyNumberFormat="0" applyFill="0" applyBorder="0" applyAlignment="0" applyProtection="0"/>
    <xf numFmtId="227" fontId="41" fillId="0" borderId="0" applyNumberFormat="0" applyFill="0" applyBorder="0" applyAlignment="0" applyProtection="0"/>
    <xf numFmtId="227" fontId="42" fillId="0" borderId="16" applyNumberFormat="0" applyFill="0" applyAlignment="0" applyProtection="0"/>
    <xf numFmtId="227" fontId="43" fillId="0" borderId="17" applyNumberFormat="0" applyFill="0" applyAlignment="0" applyProtection="0"/>
    <xf numFmtId="227" fontId="44" fillId="0" borderId="18" applyNumberFormat="0" applyFill="0" applyAlignment="0" applyProtection="0"/>
    <xf numFmtId="227" fontId="44" fillId="0" borderId="0" applyNumberFormat="0" applyFill="0" applyBorder="0" applyAlignment="0" applyProtection="0"/>
    <xf numFmtId="227" fontId="45" fillId="0" borderId="0" applyNumberFormat="0" applyFill="0" applyBorder="0" applyAlignment="0" applyProtection="0"/>
    <xf numFmtId="227" fontId="22" fillId="0" borderId="19" applyNumberFormat="0" applyFill="0" applyAlignment="0" applyProtection="0"/>
    <xf numFmtId="227" fontId="3" fillId="0" borderId="0">
      <alignment vertical="top"/>
    </xf>
    <xf numFmtId="227" fontId="3" fillId="0" borderId="0">
      <alignment vertical="top"/>
    </xf>
    <xf numFmtId="227" fontId="3" fillId="0" borderId="0"/>
    <xf numFmtId="227" fontId="3" fillId="0" borderId="0"/>
    <xf numFmtId="227" fontId="3" fillId="0" borderId="0"/>
    <xf numFmtId="227" fontId="5"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5" fillId="0" borderId="0"/>
    <xf numFmtId="227" fontId="3" fillId="0" borderId="0"/>
    <xf numFmtId="227" fontId="5" fillId="0" borderId="0"/>
    <xf numFmtId="227" fontId="3" fillId="0" borderId="0"/>
    <xf numFmtId="227" fontId="5" fillId="0" borderId="0"/>
    <xf numFmtId="227" fontId="3" fillId="0" borderId="0"/>
    <xf numFmtId="227" fontId="5" fillId="0" borderId="0"/>
    <xf numFmtId="227" fontId="3" fillId="0" borderId="0"/>
    <xf numFmtId="227" fontId="5" fillId="0" borderId="0"/>
    <xf numFmtId="227" fontId="3" fillId="0" borderId="0"/>
    <xf numFmtId="227" fontId="3" fillId="0" borderId="0"/>
    <xf numFmtId="227" fontId="3" fillId="0" borderId="0"/>
    <xf numFmtId="227" fontId="46" fillId="0" borderId="0"/>
    <xf numFmtId="227" fontId="46" fillId="0" borderId="0"/>
    <xf numFmtId="227" fontId="46" fillId="0" borderId="0"/>
    <xf numFmtId="227" fontId="46" fillId="0" borderId="0"/>
    <xf numFmtId="227" fontId="47" fillId="0" borderId="0"/>
    <xf numFmtId="227" fontId="47" fillId="0" borderId="0"/>
    <xf numFmtId="227" fontId="48" fillId="0" borderId="0" applyFont="0" applyFill="0" applyBorder="0" applyAlignment="0" applyProtection="0"/>
    <xf numFmtId="227" fontId="48" fillId="0" borderId="0" applyFont="0" applyFill="0" applyBorder="0" applyAlignment="0" applyProtection="0"/>
    <xf numFmtId="227" fontId="3" fillId="0" borderId="0">
      <alignment horizontal="left"/>
    </xf>
    <xf numFmtId="227" fontId="49" fillId="0" borderId="0">
      <alignment horizontal="left"/>
    </xf>
    <xf numFmtId="227" fontId="50" fillId="0" borderId="0">
      <alignment horizontal="center"/>
    </xf>
    <xf numFmtId="227" fontId="23" fillId="35" borderId="0" applyNumberFormat="0" applyBorder="0" applyAlignment="0" applyProtection="0"/>
    <xf numFmtId="227" fontId="23" fillId="36" borderId="0" applyNumberFormat="0" applyBorder="0" applyAlignment="0" applyProtection="0"/>
    <xf numFmtId="227" fontId="23" fillId="37" borderId="0" applyNumberFormat="0" applyBorder="0" applyAlignment="0" applyProtection="0"/>
    <xf numFmtId="227" fontId="23" fillId="38" borderId="0" applyNumberFormat="0" applyBorder="0" applyAlignment="0" applyProtection="0"/>
    <xf numFmtId="227" fontId="23" fillId="39" borderId="0" applyNumberFormat="0" applyBorder="0" applyAlignment="0" applyProtection="0"/>
    <xf numFmtId="227" fontId="23" fillId="40" borderId="0" applyNumberFormat="0" applyBorder="0" applyAlignment="0" applyProtection="0"/>
    <xf numFmtId="227" fontId="23" fillId="35" borderId="0" applyNumberFormat="0" applyBorder="0" applyAlignment="0" applyProtection="0"/>
    <xf numFmtId="227" fontId="5" fillId="11" borderId="0" applyNumberFormat="0" applyBorder="0" applyAlignment="0" applyProtection="0"/>
    <xf numFmtId="227" fontId="5" fillId="11" borderId="0" applyNumberFormat="0" applyBorder="0" applyAlignment="0" applyProtection="0"/>
    <xf numFmtId="227" fontId="5" fillId="11" borderId="0" applyNumberFormat="0" applyBorder="0" applyAlignment="0" applyProtection="0"/>
    <xf numFmtId="227" fontId="5" fillId="11" borderId="0" applyNumberFormat="0" applyBorder="0" applyAlignment="0" applyProtection="0"/>
    <xf numFmtId="227" fontId="23" fillId="36" borderId="0" applyNumberFormat="0" applyBorder="0" applyAlignment="0" applyProtection="0"/>
    <xf numFmtId="227" fontId="5" fillId="15" borderId="0" applyNumberFormat="0" applyBorder="0" applyAlignment="0" applyProtection="0"/>
    <xf numFmtId="227" fontId="5" fillId="15" borderId="0" applyNumberFormat="0" applyBorder="0" applyAlignment="0" applyProtection="0"/>
    <xf numFmtId="227" fontId="5" fillId="15" borderId="0" applyNumberFormat="0" applyBorder="0" applyAlignment="0" applyProtection="0"/>
    <xf numFmtId="227" fontId="5" fillId="15" borderId="0" applyNumberFormat="0" applyBorder="0" applyAlignment="0" applyProtection="0"/>
    <xf numFmtId="227" fontId="23" fillId="37" borderId="0" applyNumberFormat="0" applyBorder="0" applyAlignment="0" applyProtection="0"/>
    <xf numFmtId="227" fontId="5" fillId="19" borderId="0" applyNumberFormat="0" applyBorder="0" applyAlignment="0" applyProtection="0"/>
    <xf numFmtId="227" fontId="5" fillId="19" borderId="0" applyNumberFormat="0" applyBorder="0" applyAlignment="0" applyProtection="0"/>
    <xf numFmtId="227" fontId="5" fillId="19" borderId="0" applyNumberFormat="0" applyBorder="0" applyAlignment="0" applyProtection="0"/>
    <xf numFmtId="227" fontId="5" fillId="19" borderId="0" applyNumberFormat="0" applyBorder="0" applyAlignment="0" applyProtection="0"/>
    <xf numFmtId="227" fontId="23" fillId="38" borderId="0" applyNumberFormat="0" applyBorder="0" applyAlignment="0" applyProtection="0"/>
    <xf numFmtId="227" fontId="5" fillId="23" borderId="0" applyNumberFormat="0" applyBorder="0" applyAlignment="0" applyProtection="0"/>
    <xf numFmtId="227" fontId="5" fillId="23" borderId="0" applyNumberFormat="0" applyBorder="0" applyAlignment="0" applyProtection="0"/>
    <xf numFmtId="227" fontId="5" fillId="23" borderId="0" applyNumberFormat="0" applyBorder="0" applyAlignment="0" applyProtection="0"/>
    <xf numFmtId="227" fontId="5" fillId="23" borderId="0" applyNumberFormat="0" applyBorder="0" applyAlignment="0" applyProtection="0"/>
    <xf numFmtId="227" fontId="23" fillId="39" borderId="0" applyNumberFormat="0" applyBorder="0" applyAlignment="0" applyProtection="0"/>
    <xf numFmtId="227" fontId="5" fillId="27" borderId="0" applyNumberFormat="0" applyBorder="0" applyAlignment="0" applyProtection="0"/>
    <xf numFmtId="227" fontId="5" fillId="27" borderId="0" applyNumberFormat="0" applyBorder="0" applyAlignment="0" applyProtection="0"/>
    <xf numFmtId="227" fontId="5" fillId="27" borderId="0" applyNumberFormat="0" applyBorder="0" applyAlignment="0" applyProtection="0"/>
    <xf numFmtId="227" fontId="5" fillId="27" borderId="0" applyNumberFormat="0" applyBorder="0" applyAlignment="0" applyProtection="0"/>
    <xf numFmtId="227" fontId="23" fillId="40" borderId="0" applyNumberFormat="0" applyBorder="0" applyAlignment="0" applyProtection="0"/>
    <xf numFmtId="227" fontId="5" fillId="31" borderId="0" applyNumberFormat="0" applyBorder="0" applyAlignment="0" applyProtection="0"/>
    <xf numFmtId="227" fontId="5" fillId="31" borderId="0" applyNumberFormat="0" applyBorder="0" applyAlignment="0" applyProtection="0"/>
    <xf numFmtId="227" fontId="5" fillId="31" borderId="0" applyNumberFormat="0" applyBorder="0" applyAlignment="0" applyProtection="0"/>
    <xf numFmtId="227" fontId="5" fillId="31" borderId="0" applyNumberFormat="0" applyBorder="0" applyAlignment="0" applyProtection="0"/>
    <xf numFmtId="227" fontId="23" fillId="41" borderId="0" applyNumberFormat="0" applyBorder="0" applyAlignment="0" applyProtection="0"/>
    <xf numFmtId="227" fontId="23" fillId="42" borderId="0" applyNumberFormat="0" applyBorder="0" applyAlignment="0" applyProtection="0"/>
    <xf numFmtId="227" fontId="23" fillId="43" borderId="0" applyNumberFormat="0" applyBorder="0" applyAlignment="0" applyProtection="0"/>
    <xf numFmtId="227" fontId="23" fillId="38" borderId="0" applyNumberFormat="0" applyBorder="0" applyAlignment="0" applyProtection="0"/>
    <xf numFmtId="227" fontId="23" fillId="41" borderId="0" applyNumberFormat="0" applyBorder="0" applyAlignment="0" applyProtection="0"/>
    <xf numFmtId="227" fontId="23" fillId="44" borderId="0" applyNumberFormat="0" applyBorder="0" applyAlignment="0" applyProtection="0"/>
    <xf numFmtId="227" fontId="23" fillId="41" borderId="0" applyNumberFormat="0" applyBorder="0" applyAlignment="0" applyProtection="0"/>
    <xf numFmtId="227" fontId="5" fillId="12" borderId="0" applyNumberFormat="0" applyBorder="0" applyAlignment="0" applyProtection="0"/>
    <xf numFmtId="227" fontId="5" fillId="12" borderId="0" applyNumberFormat="0" applyBorder="0" applyAlignment="0" applyProtection="0"/>
    <xf numFmtId="227" fontId="5" fillId="12" borderId="0" applyNumberFormat="0" applyBorder="0" applyAlignment="0" applyProtection="0"/>
    <xf numFmtId="227" fontId="5" fillId="12" borderId="0" applyNumberFormat="0" applyBorder="0" applyAlignment="0" applyProtection="0"/>
    <xf numFmtId="227" fontId="23" fillId="42" borderId="0" applyNumberFormat="0" applyBorder="0" applyAlignment="0" applyProtection="0"/>
    <xf numFmtId="227" fontId="5" fillId="16" borderId="0" applyNumberFormat="0" applyBorder="0" applyAlignment="0" applyProtection="0"/>
    <xf numFmtId="227" fontId="5" fillId="16" borderId="0" applyNumberFormat="0" applyBorder="0" applyAlignment="0" applyProtection="0"/>
    <xf numFmtId="227" fontId="5" fillId="16" borderId="0" applyNumberFormat="0" applyBorder="0" applyAlignment="0" applyProtection="0"/>
    <xf numFmtId="227" fontId="5" fillId="16" borderId="0" applyNumberFormat="0" applyBorder="0" applyAlignment="0" applyProtection="0"/>
    <xf numFmtId="227" fontId="23" fillId="43" borderId="0" applyNumberFormat="0" applyBorder="0" applyAlignment="0" applyProtection="0"/>
    <xf numFmtId="227" fontId="5" fillId="20" borderId="0" applyNumberFormat="0" applyBorder="0" applyAlignment="0" applyProtection="0"/>
    <xf numFmtId="227" fontId="5" fillId="20" borderId="0" applyNumberFormat="0" applyBorder="0" applyAlignment="0" applyProtection="0"/>
    <xf numFmtId="227" fontId="5" fillId="20" borderId="0" applyNumberFormat="0" applyBorder="0" applyAlignment="0" applyProtection="0"/>
    <xf numFmtId="227" fontId="5" fillId="20" borderId="0" applyNumberFormat="0" applyBorder="0" applyAlignment="0" applyProtection="0"/>
    <xf numFmtId="227" fontId="23" fillId="38" borderId="0" applyNumberFormat="0" applyBorder="0" applyAlignment="0" applyProtection="0"/>
    <xf numFmtId="227" fontId="5" fillId="24" borderId="0" applyNumberFormat="0" applyBorder="0" applyAlignment="0" applyProtection="0"/>
    <xf numFmtId="227" fontId="5" fillId="24" borderId="0" applyNumberFormat="0" applyBorder="0" applyAlignment="0" applyProtection="0"/>
    <xf numFmtId="227" fontId="5" fillId="24" borderId="0" applyNumberFormat="0" applyBorder="0" applyAlignment="0" applyProtection="0"/>
    <xf numFmtId="227" fontId="5" fillId="24" borderId="0" applyNumberFormat="0" applyBorder="0" applyAlignment="0" applyProtection="0"/>
    <xf numFmtId="227" fontId="23" fillId="41" borderId="0" applyNumberFormat="0" applyBorder="0" applyAlignment="0" applyProtection="0"/>
    <xf numFmtId="227" fontId="5" fillId="28" borderId="0" applyNumberFormat="0" applyBorder="0" applyAlignment="0" applyProtection="0"/>
    <xf numFmtId="227" fontId="5" fillId="28" borderId="0" applyNumberFormat="0" applyBorder="0" applyAlignment="0" applyProtection="0"/>
    <xf numFmtId="227" fontId="5" fillId="28" borderId="0" applyNumberFormat="0" applyBorder="0" applyAlignment="0" applyProtection="0"/>
    <xf numFmtId="227" fontId="5" fillId="28" borderId="0" applyNumberFormat="0" applyBorder="0" applyAlignment="0" applyProtection="0"/>
    <xf numFmtId="227" fontId="23" fillId="44" borderId="0" applyNumberFormat="0" applyBorder="0" applyAlignment="0" applyProtection="0"/>
    <xf numFmtId="227" fontId="5" fillId="32" borderId="0" applyNumberFormat="0" applyBorder="0" applyAlignment="0" applyProtection="0"/>
    <xf numFmtId="227" fontId="5" fillId="32" borderId="0" applyNumberFormat="0" applyBorder="0" applyAlignment="0" applyProtection="0"/>
    <xf numFmtId="227" fontId="5" fillId="32" borderId="0" applyNumberFormat="0" applyBorder="0" applyAlignment="0" applyProtection="0"/>
    <xf numFmtId="227" fontId="5" fillId="32" borderId="0" applyNumberFormat="0" applyBorder="0" applyAlignment="0" applyProtection="0"/>
    <xf numFmtId="227" fontId="31" fillId="45" borderId="0" applyNumberFormat="0" applyBorder="0" applyAlignment="0" applyProtection="0"/>
    <xf numFmtId="227" fontId="31" fillId="42" borderId="0" applyNumberFormat="0" applyBorder="0" applyAlignment="0" applyProtection="0"/>
    <xf numFmtId="227" fontId="31" fillId="43" borderId="0" applyNumberFormat="0" applyBorder="0" applyAlignment="0" applyProtection="0"/>
    <xf numFmtId="227" fontId="31" fillId="46" borderId="0" applyNumberFormat="0" applyBorder="0" applyAlignment="0" applyProtection="0"/>
    <xf numFmtId="227" fontId="31" fillId="47" borderId="0" applyNumberFormat="0" applyBorder="0" applyAlignment="0" applyProtection="0"/>
    <xf numFmtId="227" fontId="31" fillId="48" borderId="0" applyNumberFormat="0" applyBorder="0" applyAlignment="0" applyProtection="0"/>
    <xf numFmtId="227" fontId="31" fillId="45" borderId="0" applyNumberFormat="0" applyBorder="0" applyAlignment="0" applyProtection="0"/>
    <xf numFmtId="227" fontId="21" fillId="13" borderId="0" applyNumberFormat="0" applyBorder="0" applyAlignment="0" applyProtection="0"/>
    <xf numFmtId="227" fontId="21" fillId="13" borderId="0" applyNumberFormat="0" applyBorder="0" applyAlignment="0" applyProtection="0"/>
    <xf numFmtId="227" fontId="21" fillId="13" borderId="0" applyNumberFormat="0" applyBorder="0" applyAlignment="0" applyProtection="0"/>
    <xf numFmtId="227" fontId="21" fillId="13" borderId="0" applyNumberFormat="0" applyBorder="0" applyAlignment="0" applyProtection="0"/>
    <xf numFmtId="227" fontId="31" fillId="42" borderId="0" applyNumberFormat="0" applyBorder="0" applyAlignment="0" applyProtection="0"/>
    <xf numFmtId="227" fontId="21" fillId="17" borderId="0" applyNumberFormat="0" applyBorder="0" applyAlignment="0" applyProtection="0"/>
    <xf numFmtId="227" fontId="21" fillId="17" borderId="0" applyNumberFormat="0" applyBorder="0" applyAlignment="0" applyProtection="0"/>
    <xf numFmtId="227" fontId="21" fillId="17" borderId="0" applyNumberFormat="0" applyBorder="0" applyAlignment="0" applyProtection="0"/>
    <xf numFmtId="227" fontId="21" fillId="17" borderId="0" applyNumberFormat="0" applyBorder="0" applyAlignment="0" applyProtection="0"/>
    <xf numFmtId="227" fontId="31" fillId="43" borderId="0" applyNumberFormat="0" applyBorder="0" applyAlignment="0" applyProtection="0"/>
    <xf numFmtId="227" fontId="21" fillId="21" borderId="0" applyNumberFormat="0" applyBorder="0" applyAlignment="0" applyProtection="0"/>
    <xf numFmtId="227" fontId="21" fillId="21" borderId="0" applyNumberFormat="0" applyBorder="0" applyAlignment="0" applyProtection="0"/>
    <xf numFmtId="227" fontId="21" fillId="21" borderId="0" applyNumberFormat="0" applyBorder="0" applyAlignment="0" applyProtection="0"/>
    <xf numFmtId="227" fontId="21" fillId="21" borderId="0" applyNumberFormat="0" applyBorder="0" applyAlignment="0" applyProtection="0"/>
    <xf numFmtId="227" fontId="31" fillId="46" borderId="0" applyNumberFormat="0" applyBorder="0" applyAlignment="0" applyProtection="0"/>
    <xf numFmtId="227" fontId="21" fillId="25" borderId="0" applyNumberFormat="0" applyBorder="0" applyAlignment="0" applyProtection="0"/>
    <xf numFmtId="227" fontId="21" fillId="25" borderId="0" applyNumberFormat="0" applyBorder="0" applyAlignment="0" applyProtection="0"/>
    <xf numFmtId="227" fontId="21" fillId="25" borderId="0" applyNumberFormat="0" applyBorder="0" applyAlignment="0" applyProtection="0"/>
    <xf numFmtId="227" fontId="21" fillId="25" borderId="0" applyNumberFormat="0" applyBorder="0" applyAlignment="0" applyProtection="0"/>
    <xf numFmtId="227" fontId="31" fillId="47" borderId="0" applyNumberFormat="0" applyBorder="0" applyAlignment="0" applyProtection="0"/>
    <xf numFmtId="227" fontId="21" fillId="29" borderId="0" applyNumberFormat="0" applyBorder="0" applyAlignment="0" applyProtection="0"/>
    <xf numFmtId="227" fontId="21" fillId="29" borderId="0" applyNumberFormat="0" applyBorder="0" applyAlignment="0" applyProtection="0"/>
    <xf numFmtId="227" fontId="21" fillId="29" borderId="0" applyNumberFormat="0" applyBorder="0" applyAlignment="0" applyProtection="0"/>
    <xf numFmtId="227" fontId="21" fillId="29" borderId="0" applyNumberFormat="0" applyBorder="0" applyAlignment="0" applyProtection="0"/>
    <xf numFmtId="227" fontId="31" fillId="48" borderId="0" applyNumberFormat="0" applyBorder="0" applyAlignment="0" applyProtection="0"/>
    <xf numFmtId="227" fontId="21" fillId="33" borderId="0" applyNumberFormat="0" applyBorder="0" applyAlignment="0" applyProtection="0"/>
    <xf numFmtId="227" fontId="21" fillId="33" borderId="0" applyNumberFormat="0" applyBorder="0" applyAlignment="0" applyProtection="0"/>
    <xf numFmtId="227" fontId="21" fillId="33" borderId="0" applyNumberFormat="0" applyBorder="0" applyAlignment="0" applyProtection="0"/>
    <xf numFmtId="227" fontId="21" fillId="33" borderId="0" applyNumberFormat="0" applyBorder="0" applyAlignment="0" applyProtection="0"/>
    <xf numFmtId="227" fontId="51" fillId="0" borderId="0"/>
    <xf numFmtId="227" fontId="31" fillId="51" borderId="0" applyNumberFormat="0" applyBorder="0" applyAlignment="0" applyProtection="0"/>
    <xf numFmtId="227" fontId="31" fillId="52" borderId="0" applyNumberFormat="0" applyBorder="0" applyAlignment="0" applyProtection="0"/>
    <xf numFmtId="227" fontId="31" fillId="53" borderId="0" applyNumberFormat="0" applyBorder="0" applyAlignment="0" applyProtection="0"/>
    <xf numFmtId="227" fontId="31" fillId="46" borderId="0" applyNumberFormat="0" applyBorder="0" applyAlignment="0" applyProtection="0"/>
    <xf numFmtId="227" fontId="31" fillId="47" borderId="0" applyNumberFormat="0" applyBorder="0" applyAlignment="0" applyProtection="0"/>
    <xf numFmtId="227" fontId="31" fillId="54" borderId="0" applyNumberFormat="0" applyBorder="0" applyAlignment="0" applyProtection="0"/>
    <xf numFmtId="227" fontId="3" fillId="0" borderId="0" applyNumberFormat="0" applyFont="0" applyBorder="0" applyAlignment="0"/>
    <xf numFmtId="227" fontId="52" fillId="0" borderId="20">
      <protection hidden="1"/>
    </xf>
    <xf numFmtId="227" fontId="53" fillId="49" borderId="20" applyNumberFormat="0" applyFont="0" applyBorder="0" applyAlignment="0" applyProtection="0">
      <protection hidden="1"/>
    </xf>
    <xf numFmtId="227" fontId="37" fillId="36" borderId="0" applyNumberFormat="0" applyBorder="0" applyAlignment="0" applyProtection="0"/>
    <xf numFmtId="227" fontId="55" fillId="0" borderId="0" applyFont="0" applyFill="0" applyBorder="0" applyAlignment="0" applyProtection="0">
      <alignment horizontal="right"/>
    </xf>
    <xf numFmtId="227" fontId="56" fillId="0" borderId="21" applyNumberFormat="0" applyFill="0" applyAlignment="0" applyProtection="0"/>
    <xf numFmtId="227" fontId="32" fillId="37" borderId="0" applyNumberFormat="0" applyBorder="0" applyAlignment="0" applyProtection="0"/>
    <xf numFmtId="227" fontId="10" fillId="3" borderId="0" applyNumberFormat="0" applyBorder="0" applyAlignment="0" applyProtection="0"/>
    <xf numFmtId="227" fontId="10" fillId="3" borderId="0" applyNumberFormat="0" applyBorder="0" applyAlignment="0" applyProtection="0"/>
    <xf numFmtId="227" fontId="10" fillId="3" borderId="0" applyNumberFormat="0" applyBorder="0" applyAlignment="0" applyProtection="0"/>
    <xf numFmtId="227" fontId="10" fillId="3" borderId="0" applyNumberFormat="0" applyBorder="0" applyAlignment="0" applyProtection="0"/>
    <xf numFmtId="227" fontId="48" fillId="0" borderId="0" applyFont="0" applyFill="0" applyBorder="0" applyAlignment="0" applyProtection="0"/>
    <xf numFmtId="227" fontId="60" fillId="0" borderId="0" applyNumberFormat="0" applyFill="0" applyBorder="0" applyAlignment="0" applyProtection="0"/>
    <xf numFmtId="227" fontId="61" fillId="0" borderId="0" applyNumberFormat="0" applyFill="0" applyBorder="0" applyAlignment="0" applyProtection="0"/>
    <xf numFmtId="227" fontId="47" fillId="0" borderId="0" applyFill="0" applyBorder="0" applyAlignment="0"/>
    <xf numFmtId="227" fontId="47" fillId="0" borderId="0" applyFill="0" applyBorder="0" applyAlignment="0"/>
    <xf numFmtId="227" fontId="47" fillId="0" borderId="0" applyFill="0" applyBorder="0" applyAlignment="0"/>
    <xf numFmtId="227" fontId="47" fillId="0" borderId="0" applyFill="0" applyBorder="0" applyAlignment="0"/>
    <xf numFmtId="227" fontId="47" fillId="0" borderId="0" applyFill="0" applyBorder="0" applyAlignment="0"/>
    <xf numFmtId="227" fontId="33" fillId="49" borderId="12" applyNumberFormat="0" applyAlignment="0" applyProtection="0"/>
    <xf numFmtId="227" fontId="33" fillId="49" borderId="12" applyNumberFormat="0" applyAlignment="0" applyProtection="0"/>
    <xf numFmtId="227" fontId="15" fillId="7" borderId="4" applyNumberFormat="0" applyAlignment="0" applyProtection="0"/>
    <xf numFmtId="227" fontId="15" fillId="7" borderId="4" applyNumberFormat="0" applyAlignment="0" applyProtection="0"/>
    <xf numFmtId="227" fontId="15" fillId="7" borderId="4" applyNumberFormat="0" applyAlignment="0" applyProtection="0"/>
    <xf numFmtId="227" fontId="15" fillId="7" borderId="4" applyNumberFormat="0" applyAlignment="0" applyProtection="0"/>
    <xf numFmtId="227" fontId="51" fillId="0" borderId="0"/>
    <xf numFmtId="227" fontId="34" fillId="50" borderId="13" applyNumberFormat="0" applyAlignment="0" applyProtection="0"/>
    <xf numFmtId="227" fontId="17" fillId="8" borderId="7" applyNumberFormat="0" applyAlignment="0" applyProtection="0"/>
    <xf numFmtId="227" fontId="17" fillId="8" borderId="7" applyNumberFormat="0" applyAlignment="0" applyProtection="0"/>
    <xf numFmtId="227" fontId="17" fillId="8" borderId="7" applyNumberFormat="0" applyAlignment="0" applyProtection="0"/>
    <xf numFmtId="227" fontId="17" fillId="8" borderId="7" applyNumberFormat="0" applyAlignment="0" applyProtection="0"/>
    <xf numFmtId="227" fontId="35" fillId="0" borderId="14" applyNumberFormat="0" applyFill="0" applyAlignment="0" applyProtection="0"/>
    <xf numFmtId="227" fontId="16" fillId="0" borderId="6" applyNumberFormat="0" applyFill="0" applyAlignment="0" applyProtection="0"/>
    <xf numFmtId="227" fontId="16" fillId="0" borderId="6" applyNumberFormat="0" applyFill="0" applyAlignment="0" applyProtection="0"/>
    <xf numFmtId="227" fontId="16" fillId="0" borderId="6" applyNumberFormat="0" applyFill="0" applyAlignment="0" applyProtection="0"/>
    <xf numFmtId="227" fontId="16" fillId="0" borderId="6" applyNumberFormat="0" applyFill="0" applyAlignment="0" applyProtection="0"/>
    <xf numFmtId="227" fontId="34" fillId="50" borderId="13" applyNumberFormat="0" applyAlignment="0" applyProtection="0"/>
    <xf numFmtId="227" fontId="62" fillId="0" borderId="0" applyNumberFormat="0" applyFill="0" applyBorder="0" applyAlignment="0" applyProtection="0">
      <alignment vertical="top"/>
      <protection locked="0"/>
    </xf>
    <xf numFmtId="227" fontId="3" fillId="0" borderId="0"/>
    <xf numFmtId="227" fontId="3" fillId="0" borderId="0"/>
    <xf numFmtId="227" fontId="47" fillId="0" borderId="0" applyFont="0" applyFill="0" applyBorder="0" applyAlignment="0" applyProtection="0"/>
    <xf numFmtId="227" fontId="66" fillId="0" borderId="0" applyFont="0" applyFill="0" applyBorder="0" applyAlignment="0" applyProtection="0">
      <alignment horizontal="right"/>
    </xf>
    <xf numFmtId="227" fontId="3" fillId="0" borderId="0" applyFont="0" applyFill="0" applyBorder="0" applyAlignment="0" applyProtection="0"/>
    <xf numFmtId="227" fontId="3" fillId="0" borderId="0" applyFont="0" applyFill="0" applyBorder="0" applyAlignment="0" applyProtection="0"/>
    <xf numFmtId="227" fontId="68" fillId="0" borderId="0"/>
    <xf numFmtId="227" fontId="69" fillId="0" borderId="0"/>
    <xf numFmtId="227" fontId="47" fillId="0" borderId="0"/>
    <xf numFmtId="227" fontId="68" fillId="0" borderId="0"/>
    <xf numFmtId="227" fontId="69" fillId="0" borderId="0"/>
    <xf numFmtId="227" fontId="47" fillId="0" borderId="0"/>
    <xf numFmtId="227" fontId="70" fillId="0" borderId="0" applyNumberFormat="0" applyAlignment="0">
      <alignment horizontal="left"/>
    </xf>
    <xf numFmtId="227" fontId="47" fillId="0" borderId="0" applyFont="0" applyFill="0" applyBorder="0" applyAlignment="0" applyProtection="0"/>
    <xf numFmtId="227" fontId="66" fillId="0" borderId="0" applyFont="0" applyFill="0" applyBorder="0" applyAlignment="0" applyProtection="0">
      <alignment horizontal="right"/>
    </xf>
    <xf numFmtId="227" fontId="3" fillId="0" borderId="0" applyFont="0" applyFill="0" applyBorder="0" applyAlignment="0" applyProtection="0"/>
    <xf numFmtId="227" fontId="3" fillId="0" borderId="0">
      <alignment vertical="top"/>
    </xf>
    <xf numFmtId="227" fontId="3" fillId="0" borderId="0" applyFont="0" applyFill="0" applyBorder="0" applyAlignment="0" applyProtection="0"/>
    <xf numFmtId="227" fontId="5" fillId="9" borderId="8" applyNumberFormat="0" applyFont="0" applyAlignment="0" applyProtection="0"/>
    <xf numFmtId="227" fontId="2" fillId="59" borderId="0" applyNumberFormat="0" applyFont="0" applyFill="0" applyBorder="0" applyProtection="0">
      <alignment horizontal="left"/>
    </xf>
    <xf numFmtId="227" fontId="48" fillId="0" borderId="0" applyFont="0" applyFill="0" applyBorder="0" applyAlignment="0" applyProtection="0"/>
    <xf numFmtId="227" fontId="3" fillId="0" borderId="0" applyFont="0" applyFill="0" applyBorder="0" applyAlignment="0" applyProtection="0"/>
    <xf numFmtId="227" fontId="66" fillId="0" borderId="0" applyFont="0" applyFill="0" applyBorder="0" applyAlignment="0" applyProtection="0"/>
    <xf numFmtId="227" fontId="72" fillId="59" borderId="23" applyNumberFormat="0" applyBorder="0" applyAlignment="0">
      <alignment horizontal="center"/>
    </xf>
    <xf numFmtId="227" fontId="73" fillId="0" borderId="26" applyNumberFormat="0" applyFont="0" applyBorder="0" applyAlignment="0"/>
    <xf numFmtId="227" fontId="74" fillId="0" borderId="0">
      <protection locked="0"/>
    </xf>
    <xf numFmtId="227" fontId="66" fillId="0" borderId="27" applyNumberFormat="0" applyFont="0" applyFill="0" applyAlignment="0" applyProtection="0"/>
    <xf numFmtId="227" fontId="65" fillId="0" borderId="0" applyNumberFormat="0" applyFill="0" applyBorder="0" applyAlignment="0" applyProtection="0"/>
    <xf numFmtId="227" fontId="75" fillId="0" borderId="0">
      <protection locked="0"/>
    </xf>
    <xf numFmtId="227" fontId="75" fillId="0" borderId="0">
      <protection locked="0"/>
    </xf>
    <xf numFmtId="227" fontId="31" fillId="51" borderId="0" applyNumberFormat="0" applyBorder="0" applyAlignment="0" applyProtection="0"/>
    <xf numFmtId="227" fontId="21" fillId="10" borderId="0" applyNumberFormat="0" applyBorder="0" applyAlignment="0" applyProtection="0"/>
    <xf numFmtId="227" fontId="21" fillId="10" borderId="0" applyNumberFormat="0" applyBorder="0" applyAlignment="0" applyProtection="0"/>
    <xf numFmtId="227" fontId="21" fillId="10" borderId="0" applyNumberFormat="0" applyBorder="0" applyAlignment="0" applyProtection="0"/>
    <xf numFmtId="227" fontId="21" fillId="10" borderId="0" applyNumberFormat="0" applyBorder="0" applyAlignment="0" applyProtection="0"/>
    <xf numFmtId="227" fontId="31" fillId="52" borderId="0" applyNumberFormat="0" applyBorder="0" applyAlignment="0" applyProtection="0"/>
    <xf numFmtId="227" fontId="21" fillId="14" borderId="0" applyNumberFormat="0" applyBorder="0" applyAlignment="0" applyProtection="0"/>
    <xf numFmtId="227" fontId="21" fillId="14" borderId="0" applyNumberFormat="0" applyBorder="0" applyAlignment="0" applyProtection="0"/>
    <xf numFmtId="227" fontId="21" fillId="14" borderId="0" applyNumberFormat="0" applyBorder="0" applyAlignment="0" applyProtection="0"/>
    <xf numFmtId="227" fontId="21" fillId="14" borderId="0" applyNumberFormat="0" applyBorder="0" applyAlignment="0" applyProtection="0"/>
    <xf numFmtId="227" fontId="31" fillId="53" borderId="0" applyNumberFormat="0" applyBorder="0" applyAlignment="0" applyProtection="0"/>
    <xf numFmtId="227" fontId="21" fillId="18" borderId="0" applyNumberFormat="0" applyBorder="0" applyAlignment="0" applyProtection="0"/>
    <xf numFmtId="227" fontId="21" fillId="18" borderId="0" applyNumberFormat="0" applyBorder="0" applyAlignment="0" applyProtection="0"/>
    <xf numFmtId="227" fontId="21" fillId="18" borderId="0" applyNumberFormat="0" applyBorder="0" applyAlignment="0" applyProtection="0"/>
    <xf numFmtId="227" fontId="21" fillId="18" borderId="0" applyNumberFormat="0" applyBorder="0" applyAlignment="0" applyProtection="0"/>
    <xf numFmtId="227" fontId="31" fillId="46" borderId="0" applyNumberFormat="0" applyBorder="0" applyAlignment="0" applyProtection="0"/>
    <xf numFmtId="227" fontId="21" fillId="22" borderId="0" applyNumberFormat="0" applyBorder="0" applyAlignment="0" applyProtection="0"/>
    <xf numFmtId="227" fontId="21" fillId="22" borderId="0" applyNumberFormat="0" applyBorder="0" applyAlignment="0" applyProtection="0"/>
    <xf numFmtId="227" fontId="21" fillId="22" borderId="0" applyNumberFormat="0" applyBorder="0" applyAlignment="0" applyProtection="0"/>
    <xf numFmtId="227" fontId="21" fillId="22" borderId="0" applyNumberFormat="0" applyBorder="0" applyAlignment="0" applyProtection="0"/>
    <xf numFmtId="227" fontId="31" fillId="47" borderId="0" applyNumberFormat="0" applyBorder="0" applyAlignment="0" applyProtection="0"/>
    <xf numFmtId="227" fontId="21" fillId="26" borderId="0" applyNumberFormat="0" applyBorder="0" applyAlignment="0" applyProtection="0"/>
    <xf numFmtId="227" fontId="21" fillId="26" borderId="0" applyNumberFormat="0" applyBorder="0" applyAlignment="0" applyProtection="0"/>
    <xf numFmtId="227" fontId="21" fillId="26" borderId="0" applyNumberFormat="0" applyBorder="0" applyAlignment="0" applyProtection="0"/>
    <xf numFmtId="227" fontId="21" fillId="26" borderId="0" applyNumberFormat="0" applyBorder="0" applyAlignment="0" applyProtection="0"/>
    <xf numFmtId="227" fontId="31" fillId="54" borderId="0" applyNumberFormat="0" applyBorder="0" applyAlignment="0" applyProtection="0"/>
    <xf numFmtId="227" fontId="21" fillId="30" borderId="0" applyNumberFormat="0" applyBorder="0" applyAlignment="0" applyProtection="0"/>
    <xf numFmtId="227" fontId="21" fillId="30" borderId="0" applyNumberFormat="0" applyBorder="0" applyAlignment="0" applyProtection="0"/>
    <xf numFmtId="227" fontId="21" fillId="30" borderId="0" applyNumberFormat="0" applyBorder="0" applyAlignment="0" applyProtection="0"/>
    <xf numFmtId="227" fontId="21" fillId="30" borderId="0" applyNumberFormat="0" applyBorder="0" applyAlignment="0" applyProtection="0"/>
    <xf numFmtId="227" fontId="47" fillId="0" borderId="0" applyFill="0" applyBorder="0" applyAlignment="0"/>
    <xf numFmtId="227" fontId="47" fillId="0" borderId="0" applyFill="0" applyBorder="0" applyAlignment="0"/>
    <xf numFmtId="227" fontId="47" fillId="0" borderId="0" applyFill="0" applyBorder="0" applyAlignment="0"/>
    <xf numFmtId="227" fontId="47" fillId="0" borderId="0" applyFill="0" applyBorder="0" applyAlignment="0"/>
    <xf numFmtId="227" fontId="47" fillId="0" borderId="0" applyFill="0" applyBorder="0" applyAlignment="0"/>
    <xf numFmtId="227" fontId="76" fillId="0" borderId="0" applyNumberFormat="0" applyAlignment="0">
      <alignment horizontal="left"/>
    </xf>
    <xf numFmtId="227" fontId="36" fillId="40" borderId="12" applyNumberFormat="0" applyAlignment="0" applyProtection="0"/>
    <xf numFmtId="227" fontId="13" fillId="6" borderId="4" applyNumberFormat="0" applyAlignment="0" applyProtection="0"/>
    <xf numFmtId="227" fontId="13" fillId="6" borderId="4" applyNumberFormat="0" applyAlignment="0" applyProtection="0"/>
    <xf numFmtId="227" fontId="13" fillId="6" borderId="4" applyNumberFormat="0" applyAlignment="0" applyProtection="0"/>
    <xf numFmtId="227" fontId="13" fillId="6" borderId="4" applyNumberFormat="0" applyAlignment="0" applyProtection="0"/>
    <xf numFmtId="227" fontId="3" fillId="0" borderId="0" applyFont="0" applyFill="0" applyBorder="0" applyAlignment="0" applyProtection="0"/>
    <xf numFmtId="227" fontId="3"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77" fillId="0" borderId="0" applyFont="0" applyFill="0" applyBorder="0" applyAlignment="0" applyProtection="0"/>
    <xf numFmtId="227" fontId="41" fillId="0" borderId="0" applyNumberFormat="0" applyFill="0" applyBorder="0" applyAlignment="0" applyProtection="0"/>
    <xf numFmtId="227" fontId="48" fillId="0" borderId="0" applyNumberFormat="0" applyFill="0" applyBorder="0" applyAlignment="0" applyProtection="0"/>
    <xf numFmtId="227" fontId="74" fillId="0" borderId="0">
      <protection locked="0"/>
    </xf>
    <xf numFmtId="227" fontId="74" fillId="0" borderId="0">
      <protection locked="0"/>
    </xf>
    <xf numFmtId="227" fontId="74" fillId="0" borderId="0">
      <protection locked="0"/>
    </xf>
    <xf numFmtId="227" fontId="74" fillId="0" borderId="0">
      <protection locked="0"/>
    </xf>
    <xf numFmtId="227" fontId="74" fillId="0" borderId="0">
      <protection locked="0"/>
    </xf>
    <xf numFmtId="227" fontId="74" fillId="0" borderId="0">
      <protection locked="0"/>
    </xf>
    <xf numFmtId="227" fontId="74" fillId="0" borderId="0">
      <protection locked="0"/>
    </xf>
    <xf numFmtId="227" fontId="74" fillId="0" borderId="0">
      <protection locked="0"/>
    </xf>
    <xf numFmtId="227" fontId="74" fillId="0" borderId="0">
      <protection locked="0"/>
    </xf>
    <xf numFmtId="227" fontId="79" fillId="0" borderId="0" applyFill="0" applyBorder="0" applyProtection="0">
      <alignment horizontal="left"/>
    </xf>
    <xf numFmtId="227" fontId="24" fillId="0" borderId="0">
      <alignment horizontal="right"/>
    </xf>
    <xf numFmtId="227" fontId="24" fillId="0" borderId="0">
      <alignment horizontal="right"/>
    </xf>
    <xf numFmtId="227" fontId="80" fillId="0" borderId="0"/>
    <xf numFmtId="227" fontId="32" fillId="37" borderId="0" applyNumberFormat="0" applyBorder="0" applyAlignment="0" applyProtection="0"/>
    <xf numFmtId="227" fontId="66" fillId="0" borderId="0" applyFont="0" applyFill="0" applyBorder="0" applyAlignment="0" applyProtection="0">
      <alignment horizontal="right"/>
    </xf>
    <xf numFmtId="227" fontId="49" fillId="0" borderId="0" applyNumberFormat="0" applyFill="0" applyBorder="0" applyProtection="0">
      <alignment horizontal="right"/>
    </xf>
    <xf numFmtId="227" fontId="81" fillId="0" borderId="42" applyNumberFormat="0" applyAlignment="0" applyProtection="0">
      <alignment horizontal="left" vertical="center"/>
    </xf>
    <xf numFmtId="227" fontId="81" fillId="0" borderId="29">
      <alignment horizontal="left" vertical="center"/>
    </xf>
    <xf numFmtId="227" fontId="42" fillId="0" borderId="16" applyNumberFormat="0" applyFill="0" applyAlignment="0" applyProtection="0"/>
    <xf numFmtId="227" fontId="43" fillId="0" borderId="17" applyNumberFormat="0" applyFill="0" applyAlignment="0" applyProtection="0"/>
    <xf numFmtId="227" fontId="44" fillId="0" borderId="18" applyNumberFormat="0" applyFill="0" applyAlignment="0" applyProtection="0"/>
    <xf numFmtId="227" fontId="44" fillId="0" borderId="0" applyNumberFormat="0" applyFill="0" applyBorder="0" applyAlignment="0" applyProtection="0"/>
    <xf numFmtId="227" fontId="82" fillId="0" borderId="0" applyNumberFormat="0" applyFill="0" applyBorder="0" applyAlignment="0" applyProtection="0">
      <alignment vertical="top"/>
      <protection locked="0"/>
    </xf>
    <xf numFmtId="227" fontId="83" fillId="0" borderId="0" applyNumberFormat="0" applyFill="0" applyBorder="0" applyAlignment="0" applyProtection="0">
      <alignment vertical="top"/>
      <protection locked="0"/>
    </xf>
    <xf numFmtId="227" fontId="84" fillId="0" borderId="0" applyNumberFormat="0" applyFill="0" applyBorder="0" applyAlignment="0" applyProtection="0">
      <alignment vertical="top"/>
      <protection locked="0"/>
    </xf>
    <xf numFmtId="227" fontId="37" fillId="36" borderId="0" applyNumberFormat="0" applyBorder="0" applyAlignment="0" applyProtection="0"/>
    <xf numFmtId="227" fontId="11" fillId="4" borderId="0" applyNumberFormat="0" applyBorder="0" applyAlignment="0" applyProtection="0"/>
    <xf numFmtId="227" fontId="11" fillId="4" borderId="0" applyNumberFormat="0" applyBorder="0" applyAlignment="0" applyProtection="0"/>
    <xf numFmtId="227" fontId="11" fillId="4" borderId="0" applyNumberFormat="0" applyBorder="0" applyAlignment="0" applyProtection="0"/>
    <xf numFmtId="227" fontId="11" fillId="4" borderId="0" applyNumberFormat="0" applyBorder="0" applyAlignment="0" applyProtection="0"/>
    <xf numFmtId="227" fontId="85" fillId="0" borderId="0"/>
    <xf numFmtId="227" fontId="86" fillId="62" borderId="0">
      <alignment horizontal="left" wrapText="1" indent="2"/>
    </xf>
    <xf numFmtId="227" fontId="36" fillId="40" borderId="12" applyNumberFormat="0" applyAlignment="0" applyProtection="0"/>
    <xf numFmtId="227" fontId="47" fillId="0" borderId="0" applyFill="0" applyBorder="0" applyAlignment="0"/>
    <xf numFmtId="227" fontId="47" fillId="0" borderId="0" applyFill="0" applyBorder="0" applyAlignment="0"/>
    <xf numFmtId="227" fontId="47" fillId="0" borderId="0" applyFill="0" applyBorder="0" applyAlignment="0"/>
    <xf numFmtId="227" fontId="47" fillId="0" borderId="0" applyFill="0" applyBorder="0" applyAlignment="0"/>
    <xf numFmtId="227" fontId="47" fillId="0" borderId="0" applyFill="0" applyBorder="0" applyAlignment="0"/>
    <xf numFmtId="227" fontId="35" fillId="0" borderId="14" applyNumberFormat="0" applyFill="0" applyAlignment="0" applyProtection="0"/>
    <xf numFmtId="227" fontId="88" fillId="0" borderId="20">
      <alignment horizontal="left"/>
      <protection locked="0"/>
    </xf>
    <xf numFmtId="227" fontId="89" fillId="0" borderId="0" applyBorder="0"/>
    <xf numFmtId="227" fontId="3" fillId="0" borderId="0"/>
    <xf numFmtId="227" fontId="74" fillId="0" borderId="0">
      <protection locked="0"/>
    </xf>
    <xf numFmtId="227" fontId="66" fillId="0" borderId="0" applyFont="0" applyFill="0" applyBorder="0" applyAlignment="0" applyProtection="0">
      <alignment horizontal="right"/>
    </xf>
    <xf numFmtId="227" fontId="38" fillId="55" borderId="0" applyNumberFormat="0" applyBorder="0" applyAlignment="0" applyProtection="0"/>
    <xf numFmtId="227" fontId="12" fillId="5" borderId="0" applyNumberFormat="0" applyBorder="0" applyAlignment="0" applyProtection="0"/>
    <xf numFmtId="227" fontId="12" fillId="5" borderId="0" applyNumberFormat="0" applyBorder="0" applyAlignment="0" applyProtection="0"/>
    <xf numFmtId="227" fontId="12" fillId="5" borderId="0" applyNumberFormat="0" applyBorder="0" applyAlignment="0" applyProtection="0"/>
    <xf numFmtId="227" fontId="12" fillId="5" borderId="0" applyNumberFormat="0" applyBorder="0" applyAlignment="0" applyProtection="0"/>
    <xf numFmtId="227" fontId="38" fillId="55" borderId="0" applyNumberFormat="0" applyBorder="0" applyAlignment="0" applyProtection="0"/>
    <xf numFmtId="227" fontId="92" fillId="0" borderId="0"/>
    <xf numFmtId="227" fontId="92" fillId="0" borderId="0"/>
    <xf numFmtId="227" fontId="92" fillId="0" borderId="0"/>
    <xf numFmtId="227" fontId="92" fillId="0" borderId="0"/>
    <xf numFmtId="227" fontId="92" fillId="0" borderId="0"/>
    <xf numFmtId="227" fontId="92" fillId="0" borderId="0"/>
    <xf numFmtId="227" fontId="92" fillId="0" borderId="0"/>
    <xf numFmtId="227" fontId="3" fillId="0" borderId="0"/>
    <xf numFmtId="227" fontId="26" fillId="0" borderId="0"/>
    <xf numFmtId="227" fontId="5" fillId="9" borderId="8" applyNumberFormat="0" applyFont="0" applyAlignment="0" applyProtection="0"/>
    <xf numFmtId="4" fontId="115" fillId="34" borderId="55">
      <alignment vertical="center"/>
    </xf>
    <xf numFmtId="227" fontId="5" fillId="0" borderId="0"/>
    <xf numFmtId="227" fontId="5" fillId="0" borderId="0"/>
    <xf numFmtId="227" fontId="3" fillId="0" borderId="0"/>
    <xf numFmtId="227" fontId="3" fillId="0" borderId="0"/>
    <xf numFmtId="227" fontId="3" fillId="0" borderId="0"/>
    <xf numFmtId="227" fontId="3" fillId="0" borderId="0"/>
    <xf numFmtId="227" fontId="5" fillId="0" borderId="0"/>
    <xf numFmtId="227" fontId="5" fillId="0" borderId="0"/>
    <xf numFmtId="227" fontId="93" fillId="0" borderId="0" applyNumberFormat="0" applyFill="0" applyBorder="0" applyAlignment="0" applyProtection="0"/>
    <xf numFmtId="227" fontId="93" fillId="0" borderId="0" applyNumberFormat="0" applyFill="0" applyBorder="0" applyAlignment="0" applyProtection="0"/>
    <xf numFmtId="227" fontId="5" fillId="0" borderId="0"/>
    <xf numFmtId="227" fontId="5" fillId="0" borderId="0"/>
    <xf numFmtId="227" fontId="5" fillId="0" borderId="0"/>
    <xf numFmtId="227" fontId="5" fillId="0" borderId="0"/>
    <xf numFmtId="227" fontId="5" fillId="0" borderId="0"/>
    <xf numFmtId="227" fontId="77" fillId="0" borderId="0"/>
    <xf numFmtId="227" fontId="93" fillId="0" borderId="0" applyNumberFormat="0" applyFill="0" applyBorder="0" applyAlignment="0" applyProtection="0"/>
    <xf numFmtId="227" fontId="77" fillId="0" borderId="0"/>
    <xf numFmtId="227" fontId="93" fillId="0" borderId="0" applyNumberFormat="0" applyFill="0" applyBorder="0" applyAlignment="0" applyProtection="0"/>
    <xf numFmtId="227" fontId="3" fillId="0" borderId="0"/>
    <xf numFmtId="227" fontId="77" fillId="0" borderId="0"/>
    <xf numFmtId="227" fontId="93" fillId="0" borderId="0" applyNumberFormat="0" applyFill="0" applyBorder="0" applyAlignment="0" applyProtection="0"/>
    <xf numFmtId="227" fontId="5" fillId="0" borderId="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93" fillId="0" borderId="0" applyNumberFormat="0" applyFill="0" applyBorder="0" applyAlignment="0" applyProtection="0"/>
    <xf numFmtId="227" fontId="3" fillId="0" borderId="0"/>
    <xf numFmtId="227" fontId="93" fillId="0" borderId="0" applyNumberFormat="0" applyFill="0" applyBorder="0" applyAlignment="0" applyProtection="0"/>
    <xf numFmtId="227" fontId="93" fillId="0" borderId="0" applyNumberFormat="0" applyFill="0" applyBorder="0" applyAlignment="0" applyProtection="0"/>
    <xf numFmtId="227" fontId="3" fillId="0" borderId="0"/>
    <xf numFmtId="227" fontId="93" fillId="0" borderId="0" applyNumberFormat="0" applyFill="0" applyBorder="0" applyAlignment="0" applyProtection="0"/>
    <xf numFmtId="227" fontId="93" fillId="0" borderId="0" applyNumberFormat="0" applyFill="0" applyBorder="0" applyAlignment="0" applyProtection="0"/>
    <xf numFmtId="227" fontId="3" fillId="0" borderId="0"/>
    <xf numFmtId="227" fontId="93" fillId="0" borderId="0" applyNumberFormat="0" applyFill="0" applyBorder="0" applyAlignment="0" applyProtection="0"/>
    <xf numFmtId="227" fontId="93" fillId="0" borderId="0" applyNumberFormat="0" applyFill="0" applyBorder="0" applyAlignment="0" applyProtection="0"/>
    <xf numFmtId="227" fontId="3" fillId="0" borderId="0"/>
    <xf numFmtId="227" fontId="93" fillId="0" borderId="0" applyNumberFormat="0" applyFill="0" applyBorder="0" applyAlignment="0" applyProtection="0"/>
    <xf numFmtId="227" fontId="93" fillId="0" borderId="0" applyNumberFormat="0" applyFill="0" applyBorder="0" applyAlignment="0" applyProtection="0"/>
    <xf numFmtId="227" fontId="3" fillId="0" borderId="0"/>
    <xf numFmtId="227" fontId="3" fillId="0" borderId="0"/>
    <xf numFmtId="227" fontId="3" fillId="0" borderId="0"/>
    <xf numFmtId="227" fontId="94" fillId="0" borderId="0"/>
    <xf numFmtId="227" fontId="23" fillId="9" borderId="8" applyNumberFormat="0" applyFont="0" applyAlignment="0" applyProtection="0"/>
    <xf numFmtId="227" fontId="3" fillId="56" borderId="10" applyNumberFormat="0" applyFont="0" applyAlignment="0" applyProtection="0"/>
    <xf numFmtId="227" fontId="5" fillId="9" borderId="8" applyNumberFormat="0" applyFont="0" applyAlignment="0" applyProtection="0"/>
    <xf numFmtId="227" fontId="5" fillId="9" borderId="8" applyNumberFormat="0" applyFont="0" applyAlignment="0" applyProtection="0"/>
    <xf numFmtId="227" fontId="5" fillId="9" borderId="8" applyNumberFormat="0" applyFont="0" applyAlignment="0" applyProtection="0"/>
    <xf numFmtId="227" fontId="5" fillId="9" borderId="8" applyNumberFormat="0" applyFont="0" applyAlignment="0" applyProtection="0"/>
    <xf numFmtId="227" fontId="5" fillId="9" borderId="8" applyNumberFormat="0" applyFont="0" applyAlignment="0" applyProtection="0"/>
    <xf numFmtId="227" fontId="3" fillId="56" borderId="10" applyNumberFormat="0" applyFont="0" applyAlignment="0" applyProtection="0"/>
    <xf numFmtId="227" fontId="96" fillId="0" borderId="0"/>
    <xf numFmtId="227" fontId="39" fillId="49" borderId="15" applyNumberFormat="0" applyAlignment="0" applyProtection="0"/>
    <xf numFmtId="227" fontId="68" fillId="0" borderId="0"/>
    <xf numFmtId="227" fontId="48" fillId="0" borderId="0" applyFont="0" applyFill="0" applyBorder="0" applyAlignment="0" applyProtection="0"/>
    <xf numFmtId="9" fontId="73" fillId="0" borderId="45" applyNumberFormat="0" applyBorder="0"/>
    <xf numFmtId="227" fontId="98" fillId="0" borderId="0" applyFont="0"/>
    <xf numFmtId="227" fontId="74" fillId="0" borderId="0">
      <protection locked="0"/>
    </xf>
    <xf numFmtId="227" fontId="47" fillId="0" borderId="0" applyFill="0" applyBorder="0" applyAlignment="0"/>
    <xf numFmtId="227" fontId="47" fillId="0" borderId="0" applyFill="0" applyBorder="0" applyAlignment="0"/>
    <xf numFmtId="227" fontId="47" fillId="0" borderId="0" applyFill="0" applyBorder="0" applyAlignment="0"/>
    <xf numFmtId="227" fontId="47" fillId="0" borderId="0" applyFill="0" applyBorder="0" applyAlignment="0"/>
    <xf numFmtId="227" fontId="47" fillId="0" borderId="0" applyFill="0" applyBorder="0" applyAlignment="0"/>
    <xf numFmtId="227" fontId="73" fillId="0" borderId="0" applyNumberFormat="0" applyFont="0" applyFill="0" applyBorder="0" applyAlignment="0" applyProtection="0">
      <alignment horizontal="left"/>
    </xf>
    <xf numFmtId="227" fontId="59" fillId="0" borderId="30">
      <alignment horizontal="center"/>
    </xf>
    <xf numFmtId="227" fontId="73" fillId="63" borderId="0" applyNumberFormat="0" applyFont="0" applyBorder="0" applyAlignment="0" applyProtection="0"/>
    <xf numFmtId="227" fontId="100" fillId="0" borderId="20" applyNumberFormat="0" applyFill="0" applyBorder="0" applyAlignment="0" applyProtection="0">
      <protection hidden="1"/>
    </xf>
    <xf numFmtId="4" fontId="117" fillId="62" borderId="55">
      <alignment horizontal="left" vertical="center" indent="1"/>
    </xf>
    <xf numFmtId="227" fontId="39" fillId="49" borderId="15" applyNumberFormat="0" applyAlignment="0" applyProtection="0"/>
    <xf numFmtId="227" fontId="14" fillId="7" borderId="5" applyNumberFormat="0" applyAlignment="0" applyProtection="0"/>
    <xf numFmtId="227" fontId="14" fillId="7" borderId="5" applyNumberFormat="0" applyAlignment="0" applyProtection="0"/>
    <xf numFmtId="227" fontId="14" fillId="7" borderId="5" applyNumberFormat="0" applyAlignment="0" applyProtection="0"/>
    <xf numFmtId="227" fontId="14" fillId="7" borderId="5" applyNumberFormat="0" applyAlignment="0" applyProtection="0"/>
    <xf numFmtId="227" fontId="107" fillId="64" borderId="33" applyNumberFormat="0" applyProtection="0">
      <alignment horizontal="left" vertical="top" indent="1"/>
    </xf>
    <xf numFmtId="227" fontId="71" fillId="0" borderId="0" applyNumberFormat="0" applyBorder="0" applyAlignment="0"/>
    <xf numFmtId="4" fontId="102" fillId="75" borderId="46" applyNumberFormat="0" applyProtection="0">
      <alignment horizontal="left" vertical="center" indent="1"/>
    </xf>
    <xf numFmtId="227" fontId="3" fillId="67" borderId="33" applyNumberFormat="0" applyProtection="0">
      <alignment horizontal="left" vertical="center" indent="1"/>
    </xf>
    <xf numFmtId="227" fontId="3" fillId="67" borderId="33" applyNumberFormat="0" applyProtection="0">
      <alignment horizontal="left" vertical="top" indent="1"/>
    </xf>
    <xf numFmtId="227" fontId="3" fillId="77" borderId="33" applyNumberFormat="0" applyProtection="0">
      <alignment horizontal="left" vertical="center" indent="1"/>
    </xf>
    <xf numFmtId="227" fontId="3" fillId="77" borderId="33" applyNumberFormat="0" applyProtection="0">
      <alignment horizontal="left" vertical="top" indent="1"/>
    </xf>
    <xf numFmtId="227" fontId="3" fillId="76" borderId="33" applyNumberFormat="0" applyProtection="0">
      <alignment horizontal="left" vertical="center" indent="1"/>
    </xf>
    <xf numFmtId="227" fontId="3" fillId="76" borderId="33" applyNumberFormat="0" applyProtection="0">
      <alignment horizontal="left" vertical="top" indent="1"/>
    </xf>
    <xf numFmtId="227" fontId="3" fillId="78" borderId="33" applyNumberFormat="0" applyProtection="0">
      <alignment horizontal="left" vertical="center" indent="1"/>
    </xf>
    <xf numFmtId="227" fontId="3" fillId="78" borderId="33" applyNumberFormat="0" applyProtection="0">
      <alignment horizontal="left" vertical="top" indent="1"/>
    </xf>
    <xf numFmtId="227" fontId="71" fillId="62" borderId="33" applyNumberFormat="0" applyProtection="0">
      <alignment horizontal="left" vertical="top" indent="1"/>
    </xf>
    <xf numFmtId="227" fontId="3" fillId="0" borderId="0"/>
    <xf numFmtId="227" fontId="71" fillId="77" borderId="33" applyNumberFormat="0" applyProtection="0">
      <alignment horizontal="left" vertical="top" indent="1"/>
    </xf>
    <xf numFmtId="4" fontId="115" fillId="34" borderId="47">
      <alignment vertical="center"/>
    </xf>
    <xf numFmtId="4" fontId="116" fillId="34" borderId="47">
      <alignment vertical="center"/>
    </xf>
    <xf numFmtId="4" fontId="104" fillId="65" borderId="47">
      <alignment vertical="center"/>
    </xf>
    <xf numFmtId="4" fontId="105" fillId="65" borderId="47">
      <alignment vertical="center"/>
    </xf>
    <xf numFmtId="4" fontId="117" fillId="62" borderId="47">
      <alignment horizontal="left" vertical="center" indent="1"/>
    </xf>
    <xf numFmtId="227" fontId="3" fillId="56" borderId="0" applyNumberFormat="0" applyFont="0" applyBorder="0" applyAlignment="0" applyProtection="0"/>
    <xf numFmtId="227" fontId="3" fillId="58" borderId="0" applyNumberFormat="0" applyFont="0" applyBorder="0" applyAlignment="0" applyProtection="0"/>
    <xf numFmtId="227" fontId="3" fillId="49" borderId="0" applyNumberFormat="0" applyFont="0" applyBorder="0" applyAlignment="0" applyProtection="0"/>
    <xf numFmtId="227" fontId="3" fillId="0" borderId="0" applyNumberFormat="0" applyFont="0" applyFill="0" applyBorder="0" applyAlignment="0" applyProtection="0"/>
    <xf numFmtId="227" fontId="3" fillId="49" borderId="0" applyNumberFormat="0" applyFont="0" applyBorder="0" applyAlignment="0" applyProtection="0"/>
    <xf numFmtId="227" fontId="3" fillId="0" borderId="0" applyNumberFormat="0" applyFont="0" applyFill="0" applyBorder="0" applyAlignment="0" applyProtection="0"/>
    <xf numFmtId="227" fontId="3" fillId="0" borderId="0" applyNumberFormat="0" applyFont="0" applyBorder="0" applyAlignment="0" applyProtection="0"/>
    <xf numFmtId="227" fontId="3" fillId="0" borderId="0"/>
    <xf numFmtId="227" fontId="107" fillId="0" borderId="0" applyNumberFormat="0" applyBorder="0" applyAlignment="0"/>
    <xf numFmtId="227" fontId="3" fillId="0" borderId="0"/>
    <xf numFmtId="227" fontId="3" fillId="0" borderId="0">
      <alignment vertical="top"/>
    </xf>
    <xf numFmtId="227" fontId="3" fillId="0" borderId="0"/>
    <xf numFmtId="227" fontId="3" fillId="0" borderId="0">
      <alignment vertical="top"/>
    </xf>
    <xf numFmtId="227" fontId="5" fillId="0" borderId="0" applyFont="0" applyFill="0" applyBorder="0" applyAlignment="0" applyProtection="0"/>
    <xf numFmtId="227" fontId="83" fillId="0" borderId="0" applyNumberFormat="0" applyFill="0" applyBorder="0" applyAlignment="0" applyProtection="0">
      <alignment vertical="top"/>
      <protection locked="0"/>
    </xf>
    <xf numFmtId="227" fontId="120" fillId="0" borderId="0" applyNumberFormat="0" applyFill="0" applyBorder="0" applyAlignment="0" applyProtection="0"/>
    <xf numFmtId="227" fontId="71" fillId="0" borderId="0" applyNumberFormat="0" applyBorder="0" applyAlignment="0"/>
    <xf numFmtId="227" fontId="47" fillId="0" borderId="0"/>
    <xf numFmtId="227" fontId="107" fillId="0" borderId="0" applyNumberFormat="0" applyBorder="0" applyAlignment="0"/>
    <xf numFmtId="227" fontId="47" fillId="0" borderId="0"/>
    <xf numFmtId="227" fontId="121" fillId="62" borderId="0">
      <alignment wrapText="1"/>
    </xf>
    <xf numFmtId="227" fontId="73" fillId="0" borderId="0"/>
    <xf numFmtId="227" fontId="123" fillId="0" borderId="0"/>
    <xf numFmtId="227" fontId="124" fillId="0" borderId="0" applyNumberFormat="0" applyFill="0" applyBorder="0" applyAlignment="0" applyProtection="0"/>
    <xf numFmtId="227" fontId="40" fillId="0" borderId="0" applyNumberFormat="0" applyFill="0" applyBorder="0" applyAlignment="0" applyProtection="0"/>
    <xf numFmtId="227" fontId="18" fillId="0" borderId="0" applyNumberFormat="0" applyFill="0" applyBorder="0" applyAlignment="0" applyProtection="0"/>
    <xf numFmtId="227" fontId="18" fillId="0" borderId="0" applyNumberFormat="0" applyFill="0" applyBorder="0" applyAlignment="0" applyProtection="0"/>
    <xf numFmtId="227" fontId="18" fillId="0" borderId="0" applyNumberFormat="0" applyFill="0" applyBorder="0" applyAlignment="0" applyProtection="0"/>
    <xf numFmtId="227" fontId="18" fillId="0" borderId="0" applyNumberFormat="0" applyFill="0" applyBorder="0" applyAlignment="0" applyProtection="0"/>
    <xf numFmtId="227" fontId="41" fillId="0" borderId="0" applyNumberFormat="0" applyFill="0" applyBorder="0" applyAlignment="0" applyProtection="0"/>
    <xf numFmtId="227" fontId="19" fillId="0" borderId="0" applyNumberFormat="0" applyFill="0" applyBorder="0" applyAlignment="0" applyProtection="0"/>
    <xf numFmtId="227" fontId="19" fillId="0" borderId="0" applyNumberFormat="0" applyFill="0" applyBorder="0" applyAlignment="0" applyProtection="0"/>
    <xf numFmtId="227" fontId="19" fillId="0" borderId="0" applyNumberFormat="0" applyFill="0" applyBorder="0" applyAlignment="0" applyProtection="0"/>
    <xf numFmtId="227" fontId="19" fillId="0" borderId="0" applyNumberFormat="0" applyFill="0" applyBorder="0" applyAlignment="0" applyProtection="0"/>
    <xf numFmtId="227" fontId="125" fillId="0" borderId="0" applyFill="0" applyBorder="0" applyProtection="0">
      <alignment horizontal="left" vertical="top"/>
    </xf>
    <xf numFmtId="227" fontId="45" fillId="0" borderId="0" applyNumberFormat="0" applyFill="0" applyBorder="0" applyAlignment="0" applyProtection="0"/>
    <xf numFmtId="227" fontId="42" fillId="0" borderId="16" applyNumberFormat="0" applyFill="0" applyAlignment="0" applyProtection="0"/>
    <xf numFmtId="227" fontId="7" fillId="0" borderId="1" applyNumberFormat="0" applyFill="0" applyAlignment="0" applyProtection="0"/>
    <xf numFmtId="227" fontId="7" fillId="0" borderId="1" applyNumberFormat="0" applyFill="0" applyAlignment="0" applyProtection="0"/>
    <xf numFmtId="227" fontId="7" fillId="0" borderId="1" applyNumberFormat="0" applyFill="0" applyAlignment="0" applyProtection="0"/>
    <xf numFmtId="227" fontId="7" fillId="0" borderId="1" applyNumberFormat="0" applyFill="0" applyAlignment="0" applyProtection="0"/>
    <xf numFmtId="227" fontId="43" fillId="0" borderId="17" applyNumberFormat="0" applyFill="0" applyAlignment="0" applyProtection="0"/>
    <xf numFmtId="227" fontId="8" fillId="0" borderId="2" applyNumberFormat="0" applyFill="0" applyAlignment="0" applyProtection="0"/>
    <xf numFmtId="227" fontId="8" fillId="0" borderId="2" applyNumberFormat="0" applyFill="0" applyAlignment="0" applyProtection="0"/>
    <xf numFmtId="227" fontId="8" fillId="0" borderId="2" applyNumberFormat="0" applyFill="0" applyAlignment="0" applyProtection="0"/>
    <xf numFmtId="227" fontId="8" fillId="0" borderId="2" applyNumberFormat="0" applyFill="0" applyAlignment="0" applyProtection="0"/>
    <xf numFmtId="227" fontId="44" fillId="0" borderId="18" applyNumberFormat="0" applyFill="0" applyAlignment="0" applyProtection="0"/>
    <xf numFmtId="227" fontId="9" fillId="0" borderId="3" applyNumberFormat="0" applyFill="0" applyAlignment="0" applyProtection="0"/>
    <xf numFmtId="227" fontId="9" fillId="0" borderId="3" applyNumberFormat="0" applyFill="0" applyAlignment="0" applyProtection="0"/>
    <xf numFmtId="227" fontId="9" fillId="0" borderId="3" applyNumberFormat="0" applyFill="0" applyAlignment="0" applyProtection="0"/>
    <xf numFmtId="227" fontId="9" fillId="0" borderId="3" applyNumberFormat="0" applyFill="0" applyAlignment="0" applyProtection="0"/>
    <xf numFmtId="227" fontId="44" fillId="0" borderId="0" applyNumberFormat="0" applyFill="0" applyBorder="0" applyAlignment="0" applyProtection="0"/>
    <xf numFmtId="227" fontId="9" fillId="0" borderId="0" applyNumberFormat="0" applyFill="0" applyBorder="0" applyAlignment="0" applyProtection="0"/>
    <xf numFmtId="227" fontId="9" fillId="0" borderId="0" applyNumberFormat="0" applyFill="0" applyBorder="0" applyAlignment="0" applyProtection="0"/>
    <xf numFmtId="227" fontId="9" fillId="0" borderId="0" applyNumberFormat="0" applyFill="0" applyBorder="0" applyAlignment="0" applyProtection="0"/>
    <xf numFmtId="227" fontId="9" fillId="0" borderId="0" applyNumberFormat="0" applyFill="0" applyBorder="0" applyAlignment="0" applyProtection="0"/>
    <xf numFmtId="227" fontId="45" fillId="0" borderId="0" applyNumberFormat="0" applyFill="0" applyBorder="0" applyAlignment="0" applyProtection="0"/>
    <xf numFmtId="227" fontId="6" fillId="0" borderId="0" applyNumberFormat="0" applyFill="0" applyBorder="0" applyAlignment="0" applyProtection="0"/>
    <xf numFmtId="227" fontId="6" fillId="0" borderId="0" applyNumberFormat="0" applyFill="0" applyBorder="0" applyAlignment="0" applyProtection="0"/>
    <xf numFmtId="227" fontId="6" fillId="0" borderId="0" applyNumberFormat="0" applyFill="0" applyBorder="0" applyAlignment="0" applyProtection="0"/>
    <xf numFmtId="227" fontId="6" fillId="0" borderId="0" applyNumberFormat="0" applyFill="0" applyBorder="0" applyAlignment="0" applyProtection="0"/>
    <xf numFmtId="227" fontId="99" fillId="49" borderId="20"/>
    <xf numFmtId="227" fontId="22" fillId="0" borderId="19" applyNumberFormat="0" applyFill="0" applyAlignment="0" applyProtection="0"/>
    <xf numFmtId="227" fontId="20" fillId="0" borderId="9" applyNumberFormat="0" applyFill="0" applyAlignment="0" applyProtection="0"/>
    <xf numFmtId="227" fontId="20" fillId="0" borderId="9" applyNumberFormat="0" applyFill="0" applyAlignment="0" applyProtection="0"/>
    <xf numFmtId="227" fontId="20" fillId="0" borderId="9" applyNumberFormat="0" applyFill="0" applyAlignment="0" applyProtection="0"/>
    <xf numFmtId="227" fontId="20" fillId="0" borderId="9" applyNumberFormat="0" applyFill="0" applyAlignment="0" applyProtection="0"/>
    <xf numFmtId="227" fontId="128" fillId="0" borderId="31">
      <alignment horizontal="center"/>
    </xf>
    <xf numFmtId="227" fontId="85" fillId="0" borderId="0"/>
    <xf numFmtId="227" fontId="129" fillId="0" borderId="0">
      <alignment vertical="top"/>
    </xf>
    <xf numFmtId="227" fontId="5" fillId="9" borderId="8" applyNumberFormat="0" applyFont="0" applyAlignment="0" applyProtection="0"/>
    <xf numFmtId="227" fontId="3" fillId="0" borderId="0"/>
    <xf numFmtId="227" fontId="40" fillId="0" borderId="0" applyNumberFormat="0" applyFill="0" applyBorder="0" applyAlignment="0" applyProtection="0"/>
    <xf numFmtId="227" fontId="6" fillId="0" borderId="0" applyNumberFormat="0" applyFill="0" applyBorder="0" applyAlignment="0" applyProtection="0"/>
    <xf numFmtId="227" fontId="5" fillId="0" borderId="0"/>
    <xf numFmtId="9" fontId="73" fillId="0" borderId="61" applyNumberFormat="0" applyBorder="0"/>
    <xf numFmtId="227" fontId="3" fillId="0" borderId="0" applyFont="0" applyFill="0" applyBorder="0" applyAlignment="0" applyProtection="0"/>
    <xf numFmtId="227" fontId="3" fillId="0" borderId="0"/>
    <xf numFmtId="227" fontId="81" fillId="0" borderId="48" applyNumberFormat="0" applyAlignment="0" applyProtection="0">
      <alignment horizontal="left" vertical="center"/>
    </xf>
    <xf numFmtId="227" fontId="5" fillId="0" borderId="0"/>
    <xf numFmtId="227" fontId="3" fillId="0" borderId="0">
      <alignment vertical="top"/>
    </xf>
    <xf numFmtId="227" fontId="136" fillId="0" borderId="0" applyNumberFormat="0" applyFill="0" applyBorder="0" applyAlignment="0" applyProtection="0"/>
    <xf numFmtId="227" fontId="97" fillId="0" borderId="0"/>
    <xf numFmtId="227" fontId="3" fillId="0" borderId="0">
      <alignment vertical="top"/>
    </xf>
    <xf numFmtId="227" fontId="5" fillId="0" borderId="0"/>
    <xf numFmtId="227" fontId="5" fillId="0" borderId="0" applyFont="0" applyFill="0" applyBorder="0" applyAlignment="0" applyProtection="0"/>
    <xf numFmtId="227" fontId="5" fillId="0" borderId="0" applyFont="0" applyFill="0" applyBorder="0" applyAlignment="0" applyProtection="0"/>
    <xf numFmtId="227" fontId="3" fillId="0" borderId="0"/>
    <xf numFmtId="227" fontId="5" fillId="0" borderId="0"/>
    <xf numFmtId="227" fontId="3" fillId="0" borderId="0">
      <alignment vertical="top"/>
    </xf>
    <xf numFmtId="227" fontId="3" fillId="0" borderId="0"/>
    <xf numFmtId="227" fontId="3" fillId="0" borderId="0"/>
    <xf numFmtId="227" fontId="3" fillId="0" borderId="0"/>
    <xf numFmtId="227" fontId="3" fillId="0" borderId="0"/>
    <xf numFmtId="227" fontId="25" fillId="0" borderId="0"/>
    <xf numFmtId="227" fontId="71" fillId="0" borderId="0" applyNumberFormat="0" applyBorder="0" applyAlignment="0"/>
    <xf numFmtId="227" fontId="5" fillId="0" borderId="0"/>
    <xf numFmtId="227" fontId="5" fillId="0" borderId="0"/>
    <xf numFmtId="227" fontId="3" fillId="0" borderId="0"/>
    <xf numFmtId="227" fontId="3" fillId="0" borderId="0"/>
    <xf numFmtId="227" fontId="3" fillId="0" borderId="0"/>
    <xf numFmtId="227" fontId="3" fillId="0" borderId="0"/>
    <xf numFmtId="227" fontId="3" fillId="0" borderId="0"/>
    <xf numFmtId="227" fontId="5" fillId="0" borderId="0"/>
    <xf numFmtId="227" fontId="5" fillId="0" borderId="0"/>
    <xf numFmtId="227" fontId="5" fillId="0" borderId="0"/>
    <xf numFmtId="227" fontId="81" fillId="0" borderId="60" applyNumberFormat="0" applyAlignment="0" applyProtection="0">
      <alignment horizontal="left" vertical="center"/>
    </xf>
    <xf numFmtId="227" fontId="36" fillId="40" borderId="12" applyNumberFormat="0" applyAlignment="0" applyProtection="0"/>
    <xf numFmtId="4" fontId="115" fillId="34" borderId="71">
      <alignment vertical="center"/>
    </xf>
    <xf numFmtId="4" fontId="115" fillId="34" borderId="63">
      <alignment vertical="center"/>
    </xf>
    <xf numFmtId="4" fontId="104" fillId="65" borderId="63">
      <alignment vertical="center"/>
    </xf>
    <xf numFmtId="227" fontId="3" fillId="0" borderId="0" applyFont="0" applyFill="0" applyBorder="0" applyAlignment="0" applyProtection="0"/>
    <xf numFmtId="227" fontId="5" fillId="0" borderId="0"/>
    <xf numFmtId="227" fontId="3" fillId="0" borderId="0" applyFont="0" applyFill="0" applyBorder="0" applyAlignment="0" applyProtection="0"/>
    <xf numFmtId="227" fontId="3" fillId="0" borderId="0" applyFont="0" applyFill="0" applyBorder="0" applyAlignment="0" applyProtection="0"/>
    <xf numFmtId="4" fontId="117" fillId="62" borderId="71">
      <alignment horizontal="left" vertical="center" indent="1"/>
    </xf>
    <xf numFmtId="227" fontId="81" fillId="0" borderId="28" applyNumberFormat="0" applyAlignment="0" applyProtection="0">
      <alignment horizontal="left" vertical="center"/>
    </xf>
    <xf numFmtId="227" fontId="93" fillId="0" borderId="0" applyNumberFormat="0" applyFill="0" applyBorder="0" applyAlignment="0" applyProtection="0"/>
    <xf numFmtId="227" fontId="36" fillId="40" borderId="12" applyNumberFormat="0" applyAlignment="0" applyProtection="0"/>
    <xf numFmtId="227" fontId="81" fillId="0" borderId="56" applyNumberFormat="0" applyAlignment="0" applyProtection="0">
      <alignment horizontal="left" vertical="center"/>
    </xf>
    <xf numFmtId="227" fontId="6" fillId="0" borderId="0" applyNumberFormat="0" applyFill="0" applyBorder="0" applyAlignment="0" applyProtection="0"/>
    <xf numFmtId="227" fontId="3" fillId="0" borderId="0">
      <alignment vertical="top"/>
    </xf>
    <xf numFmtId="227" fontId="3" fillId="0" borderId="0"/>
    <xf numFmtId="227" fontId="3" fillId="0" borderId="0"/>
    <xf numFmtId="227" fontId="3" fillId="0" borderId="0"/>
    <xf numFmtId="227" fontId="93" fillId="0" borderId="0" applyNumberFormat="0" applyFill="0" applyBorder="0" applyAlignment="0" applyProtection="0"/>
    <xf numFmtId="227" fontId="3" fillId="0" borderId="0"/>
    <xf numFmtId="227" fontId="5" fillId="0" borderId="0"/>
    <xf numFmtId="4" fontId="116" fillId="34" borderId="63">
      <alignment vertical="center"/>
    </xf>
    <xf numFmtId="4" fontId="117" fillId="62" borderId="63">
      <alignment horizontal="left" vertical="center" indent="1"/>
    </xf>
    <xf numFmtId="227" fontId="3" fillId="0" borderId="0"/>
    <xf numFmtId="227" fontId="3" fillId="0" borderId="0"/>
    <xf numFmtId="227" fontId="25" fillId="0" borderId="0"/>
    <xf numFmtId="227" fontId="71" fillId="0" borderId="0" applyNumberFormat="0" applyBorder="0" applyAlignment="0"/>
    <xf numFmtId="227" fontId="107" fillId="0" borderId="0" applyNumberFormat="0" applyBorder="0" applyAlignment="0"/>
    <xf numFmtId="227" fontId="3" fillId="0" borderId="0"/>
    <xf numFmtId="227" fontId="3" fillId="0" borderId="0"/>
    <xf numFmtId="227" fontId="3" fillId="0" borderId="0">
      <alignment vertical="top"/>
    </xf>
    <xf numFmtId="227" fontId="3" fillId="0" borderId="0">
      <alignment vertical="top"/>
    </xf>
    <xf numFmtId="4" fontId="102" fillId="75" borderId="62" applyNumberFormat="0" applyProtection="0">
      <alignment horizontal="left" vertical="center" indent="1"/>
    </xf>
    <xf numFmtId="227" fontId="6" fillId="0" borderId="0" applyNumberFormat="0" applyFill="0" applyBorder="0" applyAlignment="0" applyProtection="0"/>
    <xf numFmtId="227" fontId="5" fillId="0" borderId="0"/>
    <xf numFmtId="227" fontId="26" fillId="0" borderId="0"/>
    <xf numFmtId="227" fontId="5" fillId="0" borderId="0"/>
    <xf numFmtId="227" fontId="3" fillId="0" borderId="0" applyFont="0" applyFill="0" applyBorder="0" applyAlignment="0" applyProtection="0"/>
    <xf numFmtId="4" fontId="116" fillId="34" borderId="55">
      <alignment vertical="center"/>
    </xf>
    <xf numFmtId="4" fontId="102" fillId="75" borderId="54" applyNumberFormat="0" applyProtection="0">
      <alignment horizontal="left" vertical="center" indent="1"/>
    </xf>
    <xf numFmtId="9" fontId="73" fillId="0" borderId="53" applyNumberFormat="0" applyBorder="0"/>
    <xf numFmtId="227" fontId="3" fillId="0" borderId="0">
      <alignment vertical="top"/>
    </xf>
    <xf numFmtId="4" fontId="104" fillId="65" borderId="55">
      <alignment vertical="center"/>
    </xf>
    <xf numFmtId="227" fontId="3" fillId="0" borderId="0"/>
    <xf numFmtId="227" fontId="36" fillId="40" borderId="12" applyNumberFormat="0" applyAlignment="0" applyProtection="0"/>
    <xf numFmtId="4" fontId="105" fillId="65" borderId="55">
      <alignment vertical="center"/>
    </xf>
    <xf numFmtId="227" fontId="3" fillId="0" borderId="0"/>
    <xf numFmtId="227" fontId="25" fillId="0" borderId="0"/>
    <xf numFmtId="4" fontId="105" fillId="65" borderId="63">
      <alignment vertical="center"/>
    </xf>
    <xf numFmtId="227" fontId="3" fillId="0" borderId="0"/>
    <xf numFmtId="227" fontId="107" fillId="0" borderId="0" applyNumberFormat="0" applyBorder="0" applyAlignment="0"/>
    <xf numFmtId="227" fontId="81" fillId="0" borderId="48" applyNumberFormat="0" applyAlignment="0" applyProtection="0">
      <alignment horizontal="left" vertical="center"/>
    </xf>
    <xf numFmtId="9" fontId="73" fillId="0" borderId="49" applyNumberFormat="0" applyBorder="0"/>
    <xf numFmtId="4" fontId="102" fillId="75" borderId="50" applyNumberFormat="0" applyProtection="0">
      <alignment horizontal="left" vertical="center" indent="1"/>
    </xf>
    <xf numFmtId="227" fontId="5" fillId="9" borderId="8" applyNumberFormat="0" applyFont="0" applyAlignment="0" applyProtection="0"/>
    <xf numFmtId="4" fontId="115" fillId="34" borderId="51">
      <alignment vertical="center"/>
    </xf>
    <xf numFmtId="4" fontId="116" fillId="34" borderId="51">
      <alignment vertical="center"/>
    </xf>
    <xf numFmtId="4" fontId="104" fillId="65" borderId="51">
      <alignment vertical="center"/>
    </xf>
    <xf numFmtId="4" fontId="105" fillId="65" borderId="51">
      <alignment vertical="center"/>
    </xf>
    <xf numFmtId="4" fontId="117" fillId="62" borderId="51">
      <alignment horizontal="left" vertical="center" indent="1"/>
    </xf>
    <xf numFmtId="227" fontId="26" fillId="0" borderId="0"/>
    <xf numFmtId="227" fontId="3" fillId="0" borderId="0"/>
    <xf numFmtId="227" fontId="3" fillId="0" borderId="0"/>
    <xf numFmtId="227" fontId="3" fillId="0" borderId="0" applyFont="0" applyFill="0" applyBorder="0" applyAlignment="0" applyProtection="0"/>
    <xf numFmtId="227" fontId="81" fillId="0" borderId="52" applyNumberFormat="0" applyAlignment="0" applyProtection="0">
      <alignment horizontal="left" vertical="center"/>
    </xf>
    <xf numFmtId="227" fontId="93" fillId="0" borderId="0" applyNumberFormat="0" applyFill="0" applyBorder="0" applyAlignment="0" applyProtection="0"/>
    <xf numFmtId="227" fontId="3" fillId="0" borderId="0" applyFont="0" applyFill="0" applyBorder="0" applyAlignment="0" applyProtection="0"/>
    <xf numFmtId="227" fontId="81" fillId="0" borderId="56" applyNumberFormat="0" applyAlignment="0" applyProtection="0">
      <alignment horizontal="left" vertical="center"/>
    </xf>
    <xf numFmtId="4" fontId="102" fillId="75" borderId="54" applyNumberFormat="0" applyProtection="0">
      <alignment horizontal="left" vertical="center" indent="1"/>
    </xf>
    <xf numFmtId="4" fontId="115" fillId="34" borderId="55">
      <alignment vertical="center"/>
    </xf>
    <xf numFmtId="4" fontId="116" fillId="34" borderId="55">
      <alignment vertical="center"/>
    </xf>
    <xf numFmtId="4" fontId="104" fillId="65" borderId="55">
      <alignment vertical="center"/>
    </xf>
    <xf numFmtId="4" fontId="105" fillId="65" borderId="55">
      <alignment vertical="center"/>
    </xf>
    <xf numFmtId="4" fontId="117" fillId="62" borderId="55">
      <alignment horizontal="left" vertical="center" indent="1"/>
    </xf>
    <xf numFmtId="227" fontId="81" fillId="0" borderId="56" applyNumberFormat="0" applyAlignment="0" applyProtection="0">
      <alignment horizontal="left" vertical="center"/>
    </xf>
    <xf numFmtId="227" fontId="81" fillId="0" borderId="52" applyNumberFormat="0" applyAlignment="0" applyProtection="0">
      <alignment horizontal="left" vertical="center"/>
    </xf>
    <xf numFmtId="227" fontId="81" fillId="0" borderId="56" applyNumberFormat="0" applyAlignment="0" applyProtection="0">
      <alignment horizontal="left" vertical="center"/>
    </xf>
    <xf numFmtId="9" fontId="73" fillId="0" borderId="57" applyNumberFormat="0" applyBorder="0"/>
    <xf numFmtId="4" fontId="102" fillId="75" borderId="58" applyNumberFormat="0" applyProtection="0">
      <alignment horizontal="left" vertical="center" indent="1"/>
    </xf>
    <xf numFmtId="4" fontId="115" fillId="34" borderId="59">
      <alignment vertical="center"/>
    </xf>
    <xf numFmtId="4" fontId="116" fillId="34" borderId="59">
      <alignment vertical="center"/>
    </xf>
    <xf numFmtId="4" fontId="104" fillId="65" borderId="59">
      <alignment vertical="center"/>
    </xf>
    <xf numFmtId="4" fontId="105" fillId="65" borderId="59">
      <alignment vertical="center"/>
    </xf>
    <xf numFmtId="4" fontId="117" fillId="62" borderId="59">
      <alignment horizontal="left" vertical="center" indent="1"/>
    </xf>
    <xf numFmtId="227" fontId="81" fillId="0" borderId="60" applyNumberFormat="0" applyAlignment="0" applyProtection="0">
      <alignment horizontal="left" vertical="center"/>
    </xf>
    <xf numFmtId="227" fontId="81" fillId="0" borderId="64" applyNumberFormat="0" applyAlignment="0" applyProtection="0">
      <alignment horizontal="left" vertical="center"/>
    </xf>
    <xf numFmtId="227" fontId="81" fillId="0" borderId="48" applyNumberFormat="0" applyAlignment="0" applyProtection="0">
      <alignment horizontal="left" vertical="center"/>
    </xf>
    <xf numFmtId="227" fontId="81" fillId="0" borderId="72" applyNumberFormat="0" applyAlignment="0" applyProtection="0">
      <alignment horizontal="left" vertical="center"/>
    </xf>
    <xf numFmtId="4" fontId="116" fillId="34" borderId="71">
      <alignment vertical="center"/>
    </xf>
    <xf numFmtId="4" fontId="102" fillId="75" borderId="70" applyNumberFormat="0" applyProtection="0">
      <alignment horizontal="left" vertical="center" indent="1"/>
    </xf>
    <xf numFmtId="9" fontId="73" fillId="0" borderId="69" applyNumberFormat="0" applyBorder="0"/>
    <xf numFmtId="4" fontId="104" fillId="65" borderId="71">
      <alignment vertical="center"/>
    </xf>
    <xf numFmtId="4" fontId="105" fillId="65" borderId="71">
      <alignment vertical="center"/>
    </xf>
    <xf numFmtId="227" fontId="81" fillId="0" borderId="64" applyNumberFormat="0" applyAlignment="0" applyProtection="0">
      <alignment horizontal="left" vertical="center"/>
    </xf>
    <xf numFmtId="9" fontId="73" fillId="0" borderId="65" applyNumberFormat="0" applyBorder="0"/>
    <xf numFmtId="4" fontId="102" fillId="75" borderId="66" applyNumberFormat="0" applyProtection="0">
      <alignment horizontal="left" vertical="center" indent="1"/>
    </xf>
    <xf numFmtId="4" fontId="115" fillId="34" borderId="67">
      <alignment vertical="center"/>
    </xf>
    <xf numFmtId="4" fontId="116" fillId="34" borderId="67">
      <alignment vertical="center"/>
    </xf>
    <xf numFmtId="4" fontId="104" fillId="65" borderId="67">
      <alignment vertical="center"/>
    </xf>
    <xf numFmtId="4" fontId="105" fillId="65" borderId="67">
      <alignment vertical="center"/>
    </xf>
    <xf numFmtId="4" fontId="117" fillId="62" borderId="67">
      <alignment horizontal="left" vertical="center" indent="1"/>
    </xf>
    <xf numFmtId="227" fontId="81" fillId="0" borderId="68" applyNumberFormat="0" applyAlignment="0" applyProtection="0">
      <alignment horizontal="left" vertical="center"/>
    </xf>
    <xf numFmtId="227" fontId="81" fillId="0" borderId="72" applyNumberFormat="0" applyAlignment="0" applyProtection="0">
      <alignment horizontal="left" vertical="center"/>
    </xf>
    <xf numFmtId="4" fontId="102" fillId="75" borderId="70" applyNumberFormat="0" applyProtection="0">
      <alignment horizontal="left" vertical="center" indent="1"/>
    </xf>
    <xf numFmtId="4" fontId="115" fillId="34" borderId="71">
      <alignment vertical="center"/>
    </xf>
    <xf numFmtId="4" fontId="116" fillId="34" borderId="71">
      <alignment vertical="center"/>
    </xf>
    <xf numFmtId="4" fontId="104" fillId="65" borderId="71">
      <alignment vertical="center"/>
    </xf>
    <xf numFmtId="4" fontId="105" fillId="65" borderId="71">
      <alignment vertical="center"/>
    </xf>
    <xf numFmtId="4" fontId="117" fillId="62" borderId="71">
      <alignment horizontal="left" vertical="center" indent="1"/>
    </xf>
    <xf numFmtId="227" fontId="81" fillId="0" borderId="72" applyNumberFormat="0" applyAlignment="0" applyProtection="0">
      <alignment horizontal="left" vertical="center"/>
    </xf>
    <xf numFmtId="227" fontId="81" fillId="0" borderId="68" applyNumberFormat="0" applyAlignment="0" applyProtection="0">
      <alignment horizontal="left" vertical="center"/>
    </xf>
    <xf numFmtId="227" fontId="81" fillId="0" borderId="72" applyNumberFormat="0" applyAlignment="0" applyProtection="0">
      <alignment horizontal="left" vertical="center"/>
    </xf>
    <xf numFmtId="9" fontId="73" fillId="0" borderId="73" applyNumberFormat="0" applyBorder="0"/>
    <xf numFmtId="4" fontId="102" fillId="75" borderId="74" applyNumberFormat="0" applyProtection="0">
      <alignment horizontal="left" vertical="center" indent="1"/>
    </xf>
    <xf numFmtId="4" fontId="115" fillId="34" borderId="75">
      <alignment vertical="center"/>
    </xf>
    <xf numFmtId="4" fontId="116" fillId="34" borderId="75">
      <alignment vertical="center"/>
    </xf>
    <xf numFmtId="4" fontId="104" fillId="65" borderId="75">
      <alignment vertical="center"/>
    </xf>
    <xf numFmtId="4" fontId="105" fillId="65" borderId="75">
      <alignment vertical="center"/>
    </xf>
    <xf numFmtId="4" fontId="117" fillId="62" borderId="75">
      <alignment horizontal="left" vertical="center" indent="1"/>
    </xf>
    <xf numFmtId="227" fontId="81" fillId="0" borderId="76" applyNumberFormat="0" applyAlignment="0" applyProtection="0">
      <alignment horizontal="left" vertical="center"/>
    </xf>
    <xf numFmtId="0" fontId="5" fillId="0" borderId="0"/>
    <xf numFmtId="171" fontId="5" fillId="0" borderId="0" applyFont="0" applyFill="0" applyBorder="0" applyAlignment="0" applyProtection="0"/>
    <xf numFmtId="0" fontId="46" fillId="0" borderId="0"/>
    <xf numFmtId="0" fontId="46" fillId="0" borderId="0"/>
    <xf numFmtId="0" fontId="46" fillId="0" borderId="0"/>
    <xf numFmtId="0" fontId="46" fillId="0" borderId="0"/>
    <xf numFmtId="0" fontId="47" fillId="0" borderId="0"/>
    <xf numFmtId="0" fontId="47" fillId="0" borderId="0"/>
    <xf numFmtId="0" fontId="48" fillId="0" borderId="0" applyFont="0" applyFill="0" applyBorder="0" applyAlignment="0" applyProtection="0"/>
    <xf numFmtId="0" fontId="48" fillId="0" borderId="0" applyFont="0" applyFill="0" applyBorder="0" applyAlignment="0" applyProtection="0"/>
    <xf numFmtId="0" fontId="3" fillId="0" borderId="0" applyNumberFormat="0" applyFill="0" applyBorder="0" applyAlignment="0" applyProtection="0"/>
    <xf numFmtId="0" fontId="3" fillId="0" borderId="0">
      <alignment horizontal="left"/>
    </xf>
    <xf numFmtId="0" fontId="49" fillId="0" borderId="0">
      <alignment horizontal="left"/>
    </xf>
    <xf numFmtId="0" fontId="50" fillId="0" borderId="0">
      <alignment horizontal="center"/>
    </xf>
    <xf numFmtId="0" fontId="23" fillId="35"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5" fillId="11" borderId="0" applyNumberFormat="0" applyBorder="0" applyAlignment="0" applyProtection="0"/>
    <xf numFmtId="0" fontId="23" fillId="35"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23" fillId="35"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23" fillId="36"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23" fillId="36"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23" fillId="37"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23" fillId="37"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23" fillId="38"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23" fillId="38"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23" fillId="39"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23" fillId="39"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23" fillId="4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3" fillId="4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5" fillId="12" borderId="0" applyNumberFormat="0" applyBorder="0" applyAlignment="0" applyProtection="0"/>
    <xf numFmtId="0" fontId="23" fillId="4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23" fillId="4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23" fillId="4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23" fillId="4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23" fillId="43"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23" fillId="43"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23" fillId="38"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23" fillId="38"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23" fillId="41"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23" fillId="41"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23" fillId="44"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23" fillId="44"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31" fillId="45"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46" borderId="0" applyNumberFormat="0" applyBorder="0" applyAlignment="0" applyProtection="0"/>
    <xf numFmtId="0" fontId="31" fillId="47" borderId="0" applyNumberFormat="0" applyBorder="0" applyAlignment="0" applyProtection="0"/>
    <xf numFmtId="0" fontId="31" fillId="48" borderId="0" applyNumberFormat="0" applyBorder="0" applyAlignment="0" applyProtection="0"/>
    <xf numFmtId="0" fontId="21" fillId="13" borderId="0" applyNumberFormat="0" applyBorder="0" applyAlignment="0" applyProtection="0"/>
    <xf numFmtId="0" fontId="31" fillId="45"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31" fillId="45"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7" borderId="0" applyNumberFormat="0" applyBorder="0" applyAlignment="0" applyProtection="0"/>
    <xf numFmtId="0" fontId="31" fillId="42"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31" fillId="42"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21" borderId="0" applyNumberFormat="0" applyBorder="0" applyAlignment="0" applyProtection="0"/>
    <xf numFmtId="0" fontId="31" fillId="43"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31" fillId="43"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5" borderId="0" applyNumberFormat="0" applyBorder="0" applyAlignment="0" applyProtection="0"/>
    <xf numFmtId="0" fontId="31" fillId="46"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31" fillId="46"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9" borderId="0" applyNumberFormat="0" applyBorder="0" applyAlignment="0" applyProtection="0"/>
    <xf numFmtId="0" fontId="31" fillId="47"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31" fillId="47"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33" borderId="0" applyNumberFormat="0" applyBorder="0" applyAlignment="0" applyProtection="0"/>
    <xf numFmtId="0" fontId="31" fillId="48"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31" fillId="48"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51" fillId="0" borderId="0"/>
    <xf numFmtId="0" fontId="31" fillId="51" borderId="0" applyNumberFormat="0" applyBorder="0" applyAlignment="0" applyProtection="0"/>
    <xf numFmtId="0" fontId="31" fillId="52" borderId="0" applyNumberFormat="0" applyBorder="0" applyAlignment="0" applyProtection="0"/>
    <xf numFmtId="0" fontId="31" fillId="53" borderId="0" applyNumberFormat="0" applyBorder="0" applyAlignment="0" applyProtection="0"/>
    <xf numFmtId="0" fontId="31" fillId="46" borderId="0" applyNumberFormat="0" applyBorder="0" applyAlignment="0" applyProtection="0"/>
    <xf numFmtId="0" fontId="31" fillId="47" borderId="0" applyNumberFormat="0" applyBorder="0" applyAlignment="0" applyProtection="0"/>
    <xf numFmtId="0" fontId="31" fillId="54" borderId="0" applyNumberFormat="0" applyBorder="0" applyAlignment="0" applyProtection="0"/>
    <xf numFmtId="236" fontId="5" fillId="0" borderId="0"/>
    <xf numFmtId="0" fontId="3" fillId="0" borderId="0" applyNumberFormat="0" applyFont="0" applyBorder="0" applyAlignment="0"/>
    <xf numFmtId="0" fontId="52" fillId="0" borderId="20">
      <protection hidden="1"/>
    </xf>
    <xf numFmtId="0" fontId="52" fillId="0" borderId="20">
      <protection hidden="1"/>
    </xf>
    <xf numFmtId="0" fontId="52" fillId="0" borderId="20">
      <protection hidden="1"/>
    </xf>
    <xf numFmtId="0" fontId="52" fillId="0" borderId="20">
      <protection hidden="1"/>
    </xf>
    <xf numFmtId="0" fontId="53" fillId="49" borderId="20" applyNumberFormat="0" applyFont="0" applyBorder="0" applyAlignment="0" applyProtection="0">
      <protection hidden="1"/>
    </xf>
    <xf numFmtId="0" fontId="53" fillId="49" borderId="20" applyNumberFormat="0" applyFont="0" applyBorder="0" applyAlignment="0" applyProtection="0">
      <protection hidden="1"/>
    </xf>
    <xf numFmtId="0" fontId="53" fillId="49" borderId="20" applyNumberFormat="0" applyFont="0" applyBorder="0" applyAlignment="0" applyProtection="0">
      <protection hidden="1"/>
    </xf>
    <xf numFmtId="0" fontId="53" fillId="49" borderId="20" applyNumberFormat="0" applyFont="0" applyBorder="0" applyAlignment="0" applyProtection="0">
      <protection hidden="1"/>
    </xf>
    <xf numFmtId="0" fontId="52" fillId="0" borderId="20">
      <protection hidden="1"/>
    </xf>
    <xf numFmtId="0" fontId="37" fillId="36" borderId="0" applyNumberFormat="0" applyBorder="0" applyAlignment="0" applyProtection="0"/>
    <xf numFmtId="0" fontId="55" fillId="0" borderId="0" applyFont="0" applyFill="0" applyBorder="0" applyAlignment="0" applyProtection="0">
      <alignment horizontal="right"/>
    </xf>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10" fillId="3" borderId="0" applyNumberFormat="0" applyBorder="0" applyAlignment="0" applyProtection="0"/>
    <xf numFmtId="0" fontId="32" fillId="37"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32" fillId="37"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164" fontId="59" fillId="0" borderId="22" applyAlignment="0" applyProtection="0"/>
    <xf numFmtId="164" fontId="59" fillId="0" borderId="22" applyAlignment="0" applyProtection="0"/>
    <xf numFmtId="164" fontId="59" fillId="0" borderId="22" applyAlignment="0" applyProtection="0"/>
    <xf numFmtId="164" fontId="59" fillId="0" borderId="22" applyAlignment="0" applyProtection="0"/>
    <xf numFmtId="164" fontId="59" fillId="0" borderId="22" applyAlignment="0" applyProtection="0"/>
    <xf numFmtId="164" fontId="59" fillId="0" borderId="22" applyAlignment="0" applyProtection="0"/>
    <xf numFmtId="164" fontId="59" fillId="0" borderId="22" applyAlignment="0" applyProtection="0"/>
    <xf numFmtId="164" fontId="59" fillId="0" borderId="22" applyAlignment="0" applyProtection="0"/>
    <xf numFmtId="164" fontId="59" fillId="0" borderId="22" applyAlignment="0" applyProtection="0"/>
    <xf numFmtId="164" fontId="59" fillId="0" borderId="22" applyAlignment="0" applyProtection="0"/>
    <xf numFmtId="164" fontId="59" fillId="0" borderId="22" applyAlignment="0" applyProtection="0"/>
    <xf numFmtId="0" fontId="48" fillId="0" borderId="0" applyFon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47" fillId="0" borderId="0" applyFill="0" applyBorder="0" applyAlignment="0"/>
    <xf numFmtId="0" fontId="47" fillId="0" borderId="0" applyFill="0" applyBorder="0" applyAlignment="0"/>
    <xf numFmtId="0" fontId="47" fillId="0" borderId="0" applyFill="0" applyBorder="0" applyAlignment="0"/>
    <xf numFmtId="0" fontId="47" fillId="0" borderId="0" applyFill="0" applyBorder="0" applyAlignment="0"/>
    <xf numFmtId="0" fontId="47" fillId="0" borderId="0" applyFill="0" applyBorder="0" applyAlignment="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15" fillId="7" borderId="4"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15" fillId="7" borderId="4" applyNumberFormat="0" applyAlignment="0" applyProtection="0"/>
    <xf numFmtId="0" fontId="33" fillId="49" borderId="12" applyNumberFormat="0" applyAlignment="0" applyProtection="0"/>
    <xf numFmtId="0" fontId="15" fillId="7" borderId="4" applyNumberFormat="0" applyAlignment="0" applyProtection="0"/>
    <xf numFmtId="0" fontId="15" fillId="7" borderId="4" applyNumberFormat="0" applyAlignment="0" applyProtection="0"/>
    <xf numFmtId="0" fontId="15" fillId="7" borderId="4"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15" fillId="7" borderId="4" applyNumberFormat="0" applyAlignment="0" applyProtection="0"/>
    <xf numFmtId="0" fontId="15" fillId="7" borderId="4" applyNumberFormat="0" applyAlignment="0" applyProtection="0"/>
    <xf numFmtId="0" fontId="15" fillId="7" borderId="4" applyNumberFormat="0" applyAlignment="0" applyProtection="0"/>
    <xf numFmtId="0" fontId="15" fillId="7" borderId="4" applyNumberFormat="0" applyAlignment="0" applyProtection="0"/>
    <xf numFmtId="0" fontId="51" fillId="0" borderId="0"/>
    <xf numFmtId="0" fontId="17" fillId="8" borderId="7"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17" fillId="8" borderId="7" applyNumberFormat="0" applyAlignment="0" applyProtection="0"/>
    <xf numFmtId="0" fontId="34" fillId="50" borderId="13" applyNumberFormat="0" applyAlignment="0" applyProtection="0"/>
    <xf numFmtId="0" fontId="17" fillId="8" borderId="7" applyNumberFormat="0" applyAlignment="0" applyProtection="0"/>
    <xf numFmtId="0" fontId="34" fillId="50" borderId="13" applyNumberFormat="0" applyAlignment="0" applyProtection="0"/>
    <xf numFmtId="0" fontId="17" fillId="8" borderId="7" applyNumberFormat="0" applyAlignment="0" applyProtection="0"/>
    <xf numFmtId="0" fontId="17" fillId="8" borderId="7" applyNumberFormat="0" applyAlignment="0" applyProtection="0"/>
    <xf numFmtId="0" fontId="17" fillId="8" borderId="7" applyNumberFormat="0" applyAlignment="0" applyProtection="0"/>
    <xf numFmtId="0" fontId="17" fillId="8" borderId="7" applyNumberFormat="0" applyAlignment="0" applyProtection="0"/>
    <xf numFmtId="0" fontId="16" fillId="0" borderId="6"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16" fillId="0" borderId="6"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16" fillId="0" borderId="6" applyNumberFormat="0" applyFill="0" applyAlignment="0" applyProtection="0"/>
    <xf numFmtId="0" fontId="35" fillId="0" borderId="14"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34" fillId="50" borderId="13" applyNumberFormat="0" applyAlignment="0" applyProtection="0"/>
    <xf numFmtId="0" fontId="34" fillId="50" borderId="13" applyNumberFormat="0" applyAlignment="0" applyProtection="0"/>
    <xf numFmtId="0" fontId="62" fillId="0" borderId="0" applyNumberFormat="0" applyFill="0" applyBorder="0" applyAlignment="0" applyProtection="0">
      <alignment vertical="top"/>
      <protection locked="0"/>
    </xf>
    <xf numFmtId="0" fontId="5" fillId="0" borderId="0"/>
    <xf numFmtId="0" fontId="47" fillId="0" borderId="0" applyFont="0" applyFill="0" applyBorder="0" applyAlignment="0" applyProtection="0"/>
    <xf numFmtId="0" fontId="66" fillId="0" borderId="0" applyFont="0" applyFill="0" applyBorder="0" applyAlignment="0" applyProtection="0">
      <alignment horizontal="right"/>
    </xf>
    <xf numFmtId="232" fontId="5" fillId="0" borderId="0" applyFont="0" applyFill="0" applyBorder="0" applyAlignment="0" applyProtection="0"/>
    <xf numFmtId="43" fontId="5" fillId="0" borderId="0" applyFont="0" applyFill="0" applyBorder="0" applyAlignment="0" applyProtection="0"/>
    <xf numFmtId="169" fontId="67"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8" fontId="3" fillId="0" borderId="0" applyFont="0" applyFill="0" applyBorder="0" applyAlignment="0" applyProtection="0"/>
    <xf numFmtId="43"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43" fontId="3" fillId="0" borderId="0" applyFont="0" applyFill="0" applyBorder="0" applyAlignment="0" applyProtection="0"/>
    <xf numFmtId="171" fontId="1" fillId="0" borderId="0" applyFont="0" applyFill="0" applyBorder="0" applyAlignment="0" applyProtection="0"/>
    <xf numFmtId="0" fontId="68" fillId="0" borderId="0"/>
    <xf numFmtId="0" fontId="69" fillId="0" borderId="0"/>
    <xf numFmtId="0" fontId="47" fillId="0" borderId="0"/>
    <xf numFmtId="0" fontId="68" fillId="0" borderId="0"/>
    <xf numFmtId="0" fontId="69" fillId="0" borderId="0"/>
    <xf numFmtId="0" fontId="47" fillId="0" borderId="0"/>
    <xf numFmtId="0" fontId="70" fillId="0" borderId="0" applyNumberFormat="0" applyAlignment="0">
      <alignment horizontal="left"/>
    </xf>
    <xf numFmtId="0" fontId="47" fillId="0" borderId="0" applyFont="0" applyFill="0" applyBorder="0" applyAlignment="0" applyProtection="0"/>
    <xf numFmtId="0" fontId="66" fillId="0" borderId="0" applyFont="0" applyFill="0" applyBorder="0" applyAlignment="0" applyProtection="0">
      <alignment horizontal="right"/>
    </xf>
    <xf numFmtId="233"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233" fontId="3" fillId="0" borderId="0" applyFont="0" applyFill="0" applyBorder="0" applyAlignment="0" applyProtection="0"/>
    <xf numFmtId="233" fontId="3" fillId="0" borderId="0" applyFont="0" applyFill="0" applyBorder="0" applyAlignment="0" applyProtection="0"/>
    <xf numFmtId="0" fontId="16" fillId="0" borderId="6" applyNumberFormat="0" applyFill="0" applyAlignment="0" applyProtection="0"/>
    <xf numFmtId="0" fontId="2" fillId="59" borderId="0" applyNumberFormat="0" applyFont="0" applyFill="0" applyBorder="0" applyProtection="0">
      <alignment horizontal="left"/>
    </xf>
    <xf numFmtId="0" fontId="48" fillId="0" borderId="0" applyFont="0" applyFill="0" applyBorder="0" applyAlignment="0" applyProtection="0"/>
    <xf numFmtId="0" fontId="3" fillId="0" borderId="0" applyFont="0" applyFill="0" applyBorder="0" applyAlignment="0" applyProtection="0"/>
    <xf numFmtId="0" fontId="66" fillId="0" borderId="0" applyFont="0" applyFill="0" applyBorder="0" applyAlignment="0" applyProtection="0"/>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2" fillId="59" borderId="23" applyNumberFormat="0" applyBorder="0" applyAlignment="0">
      <alignment horizontal="center"/>
    </xf>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3" fillId="0" borderId="26" applyNumberFormat="0" applyFont="0" applyBorder="0" applyAlignment="0"/>
    <xf numFmtId="0" fontId="74" fillId="0" borderId="0">
      <protection locked="0"/>
    </xf>
    <xf numFmtId="0" fontId="66" fillId="0" borderId="27" applyNumberFormat="0" applyFont="0" applyFill="0" applyAlignment="0" applyProtection="0"/>
    <xf numFmtId="0" fontId="65" fillId="0" borderId="0" applyNumberFormat="0" applyFill="0" applyBorder="0" applyAlignment="0" applyProtection="0"/>
    <xf numFmtId="0" fontId="75" fillId="0" borderId="0">
      <protection locked="0"/>
    </xf>
    <xf numFmtId="0" fontId="75" fillId="0" borderId="0">
      <protection locked="0"/>
    </xf>
    <xf numFmtId="0" fontId="21" fillId="10" borderId="0" applyNumberFormat="0" applyBorder="0" applyAlignment="0" applyProtection="0"/>
    <xf numFmtId="0" fontId="31" fillId="51"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31" fillId="51"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4" borderId="0" applyNumberFormat="0" applyBorder="0" applyAlignment="0" applyProtection="0"/>
    <xf numFmtId="0" fontId="31" fillId="5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31" fillId="5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31" fillId="53"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31" fillId="53"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22" borderId="0" applyNumberFormat="0" applyBorder="0" applyAlignment="0" applyProtection="0"/>
    <xf numFmtId="0" fontId="31" fillId="46"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31" fillId="46"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6" borderId="0" applyNumberFormat="0" applyBorder="0" applyAlignment="0" applyProtection="0"/>
    <xf numFmtId="0" fontId="31" fillId="47"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31" fillId="47"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30" borderId="0" applyNumberFormat="0" applyBorder="0" applyAlignment="0" applyProtection="0"/>
    <xf numFmtId="0" fontId="31" fillId="54"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31" fillId="54"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47" fillId="0" borderId="0" applyFill="0" applyBorder="0" applyAlignment="0"/>
    <xf numFmtId="0" fontId="47" fillId="0" borderId="0" applyFill="0" applyBorder="0" applyAlignment="0"/>
    <xf numFmtId="0" fontId="47" fillId="0" borderId="0" applyFill="0" applyBorder="0" applyAlignment="0"/>
    <xf numFmtId="0" fontId="47" fillId="0" borderId="0" applyFill="0" applyBorder="0" applyAlignment="0"/>
    <xf numFmtId="0" fontId="47" fillId="0" borderId="0" applyFill="0" applyBorder="0" applyAlignment="0"/>
    <xf numFmtId="0" fontId="76" fillId="0" borderId="0" applyNumberFormat="0" applyAlignment="0">
      <alignment horizontal="left"/>
    </xf>
    <xf numFmtId="0" fontId="13" fillId="6" borderId="4"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13" fillId="6" borderId="4" applyNumberFormat="0" applyAlignment="0" applyProtection="0"/>
    <xf numFmtId="0" fontId="36" fillId="40" borderId="12" applyNumberFormat="0" applyAlignment="0" applyProtection="0"/>
    <xf numFmtId="0" fontId="13" fillId="6" borderId="4" applyNumberFormat="0" applyAlignment="0" applyProtection="0"/>
    <xf numFmtId="0" fontId="13" fillId="6" borderId="4" applyNumberFormat="0" applyAlignment="0" applyProtection="0"/>
    <xf numFmtId="0" fontId="13" fillId="6" borderId="4"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13" fillId="6" borderId="4" applyNumberFormat="0" applyAlignment="0" applyProtection="0"/>
    <xf numFmtId="0" fontId="13" fillId="6" borderId="4" applyNumberFormat="0" applyAlignment="0" applyProtection="0"/>
    <xf numFmtId="0" fontId="13" fillId="6" borderId="4" applyNumberFormat="0" applyAlignment="0" applyProtection="0"/>
    <xf numFmtId="0" fontId="13" fillId="6" borderId="4" applyNumberFormat="0" applyAlignment="0" applyProtection="0"/>
    <xf numFmtId="234" fontId="3" fillId="0" borderId="0" applyFont="0" applyFill="0" applyBorder="0" applyAlignment="0" applyProtection="0"/>
    <xf numFmtId="234" fontId="3" fillId="0" borderId="0" applyFont="0" applyFill="0" applyBorder="0" applyAlignment="0" applyProtection="0"/>
    <xf numFmtId="234" fontId="77" fillId="0" borderId="0" applyFont="0" applyFill="0" applyBorder="0" applyAlignment="0" applyProtection="0"/>
    <xf numFmtId="234" fontId="77" fillId="0" borderId="0" applyFont="0" applyFill="0" applyBorder="0" applyAlignment="0" applyProtection="0"/>
    <xf numFmtId="234" fontId="77" fillId="0" borderId="0" applyFont="0" applyFill="0" applyBorder="0" applyAlignment="0" applyProtection="0"/>
    <xf numFmtId="234" fontId="77" fillId="0" borderId="0" applyFont="0" applyFill="0" applyBorder="0" applyAlignment="0" applyProtection="0"/>
    <xf numFmtId="234" fontId="77" fillId="0" borderId="0" applyFont="0" applyFill="0" applyBorder="0" applyAlignment="0" applyProtection="0"/>
    <xf numFmtId="234" fontId="77" fillId="0" borderId="0" applyFont="0" applyFill="0" applyBorder="0" applyAlignment="0" applyProtection="0"/>
    <xf numFmtId="234" fontId="77" fillId="0" borderId="0" applyFont="0" applyFill="0" applyBorder="0" applyAlignment="0" applyProtection="0"/>
    <xf numFmtId="234" fontId="77" fillId="0" borderId="0" applyFont="0" applyFill="0" applyBorder="0" applyAlignment="0" applyProtection="0"/>
    <xf numFmtId="234" fontId="77" fillId="0" borderId="0" applyFont="0" applyFill="0" applyBorder="0" applyAlignment="0" applyProtection="0"/>
    <xf numFmtId="0" fontId="41" fillId="0" borderId="0" applyNumberFormat="0" applyFill="0" applyBorder="0" applyAlignment="0" applyProtection="0"/>
    <xf numFmtId="0" fontId="48" fillId="0" borderId="0" applyNumberFormat="0" applyFill="0" applyBorder="0" applyAlignment="0" applyProtection="0"/>
    <xf numFmtId="0" fontId="74" fillId="0" borderId="0">
      <protection locked="0"/>
    </xf>
    <xf numFmtId="0" fontId="74" fillId="0" borderId="0">
      <protection locked="0"/>
    </xf>
    <xf numFmtId="0" fontId="74" fillId="0" borderId="0">
      <protection locked="0"/>
    </xf>
    <xf numFmtId="0" fontId="74" fillId="0" borderId="0">
      <protection locked="0"/>
    </xf>
    <xf numFmtId="0" fontId="74" fillId="0" borderId="0">
      <protection locked="0"/>
    </xf>
    <xf numFmtId="0" fontId="74" fillId="0" borderId="0">
      <protection locked="0"/>
    </xf>
    <xf numFmtId="0" fontId="74" fillId="0" borderId="0">
      <protection locked="0"/>
    </xf>
    <xf numFmtId="0" fontId="74" fillId="0" borderId="0">
      <protection locked="0"/>
    </xf>
    <xf numFmtId="0" fontId="74" fillId="0" borderId="0">
      <protection locked="0"/>
    </xf>
    <xf numFmtId="0" fontId="5" fillId="0" borderId="0"/>
    <xf numFmtId="0" fontId="79" fillId="0" borderId="0" applyFill="0" applyBorder="0" applyProtection="0">
      <alignment horizontal="left"/>
    </xf>
    <xf numFmtId="235" fontId="24" fillId="0" borderId="0">
      <alignment horizontal="right"/>
    </xf>
    <xf numFmtId="235" fontId="24" fillId="0" borderId="0">
      <alignment horizontal="right"/>
    </xf>
    <xf numFmtId="0" fontId="80" fillId="0" borderId="0"/>
    <xf numFmtId="38" fontId="72" fillId="0" borderId="20" applyBorder="0"/>
    <xf numFmtId="38" fontId="72" fillId="0" borderId="20" applyBorder="0"/>
    <xf numFmtId="38" fontId="72" fillId="0" borderId="20" applyBorder="0"/>
    <xf numFmtId="0" fontId="32" fillId="37" borderId="0" applyNumberFormat="0" applyBorder="0" applyAlignment="0" applyProtection="0"/>
    <xf numFmtId="0" fontId="107" fillId="0" borderId="0" applyNumberFormat="0" applyBorder="0" applyAlignment="0"/>
    <xf numFmtId="0" fontId="66" fillId="0" borderId="0" applyFont="0" applyFill="0" applyBorder="0" applyAlignment="0" applyProtection="0">
      <alignment horizontal="right"/>
    </xf>
    <xf numFmtId="0" fontId="49" fillId="0" borderId="0" applyNumberFormat="0" applyFill="0" applyBorder="0" applyProtection="0">
      <alignment horizontal="right"/>
    </xf>
    <xf numFmtId="0" fontId="81" fillId="0" borderId="76" applyNumberFormat="0" applyAlignment="0" applyProtection="0">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81" fillId="0" borderId="29">
      <alignment horizontal="left" vertical="center"/>
    </xf>
    <xf numFmtId="0" fontId="42" fillId="0" borderId="16" applyNumberFormat="0" applyFill="0" applyAlignment="0" applyProtection="0"/>
    <xf numFmtId="0" fontId="43" fillId="0" borderId="17" applyNumberFormat="0" applyFill="0" applyAlignment="0" applyProtection="0"/>
    <xf numFmtId="0" fontId="44" fillId="0" borderId="18" applyNumberFormat="0" applyFill="0" applyAlignment="0" applyProtection="0"/>
    <xf numFmtId="0" fontId="44" fillId="0" borderId="0" applyNumberFormat="0" applyFill="0" applyBorder="0" applyAlignment="0" applyProtection="0"/>
    <xf numFmtId="14" fontId="2" fillId="61" borderId="78">
      <alignment horizontal="center" vertical="center" wrapText="1"/>
    </xf>
    <xf numFmtId="14" fontId="2" fillId="61" borderId="78">
      <alignment horizontal="center" vertical="center" wrapText="1"/>
    </xf>
    <xf numFmtId="14" fontId="2" fillId="61" borderId="78">
      <alignment horizontal="center" vertical="center" wrapText="1"/>
    </xf>
    <xf numFmtId="14" fontId="2" fillId="61" borderId="78">
      <alignment horizontal="center" vertical="center" wrapText="1"/>
    </xf>
    <xf numFmtId="0" fontId="82"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11" fillId="4" borderId="0" applyNumberFormat="0" applyBorder="0" applyAlignment="0" applyProtection="0"/>
    <xf numFmtId="0" fontId="37" fillId="3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37" fillId="3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85" fillId="0" borderId="0"/>
    <xf numFmtId="0" fontId="86" fillId="62" borderId="0">
      <alignment horizontal="left" wrapText="1" indent="2"/>
    </xf>
    <xf numFmtId="0" fontId="36" fillId="40" borderId="12" applyNumberFormat="0" applyAlignment="0" applyProtection="0"/>
    <xf numFmtId="0" fontId="71" fillId="0" borderId="0" applyNumberFormat="0" applyBorder="0" applyAlignment="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47" fillId="0" borderId="0" applyFill="0" applyBorder="0" applyAlignment="0"/>
    <xf numFmtId="0" fontId="47" fillId="0" borderId="0" applyFill="0" applyBorder="0" applyAlignment="0"/>
    <xf numFmtId="0" fontId="47" fillId="0" borderId="0" applyFill="0" applyBorder="0" applyAlignment="0"/>
    <xf numFmtId="0" fontId="47" fillId="0" borderId="0" applyFill="0" applyBorder="0" applyAlignment="0"/>
    <xf numFmtId="0" fontId="47" fillId="0" borderId="0" applyFill="0" applyBorder="0" applyAlignment="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88" fillId="0" borderId="20">
      <alignment horizontal="left"/>
      <protection locked="0"/>
    </xf>
    <xf numFmtId="0" fontId="88" fillId="0" borderId="20">
      <alignment horizontal="left"/>
      <protection locked="0"/>
    </xf>
    <xf numFmtId="0" fontId="88" fillId="0" borderId="20">
      <alignment horizontal="left"/>
      <protection locked="0"/>
    </xf>
    <xf numFmtId="0" fontId="88" fillId="0" borderId="20">
      <alignment horizontal="left"/>
      <protection locked="0"/>
    </xf>
    <xf numFmtId="0" fontId="88" fillId="0" borderId="20">
      <alignment horizontal="left"/>
      <protection locked="0"/>
    </xf>
    <xf numFmtId="0" fontId="89" fillId="0" borderId="0" applyBorder="0"/>
    <xf numFmtId="176" fontId="5" fillId="0" borderId="0" applyFont="0" applyFill="0" applyBorder="0" applyAlignment="0" applyProtection="0"/>
    <xf numFmtId="176" fontId="5" fillId="0" borderId="0" applyFont="0" applyFill="0" applyBorder="0" applyAlignment="0" applyProtection="0"/>
    <xf numFmtId="176" fontId="5" fillId="0" borderId="0" applyFont="0" applyFill="0" applyBorder="0" applyAlignment="0" applyProtection="0"/>
    <xf numFmtId="44" fontId="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5" fillId="0" borderId="0" applyFont="0" applyFill="0" applyBorder="0" applyAlignment="0" applyProtection="0"/>
    <xf numFmtId="170" fontId="3" fillId="0" borderId="0" applyFont="0" applyFill="0" applyBorder="0" applyAlignment="0" applyProtection="0"/>
    <xf numFmtId="0" fontId="6" fillId="0" borderId="0" applyNumberFormat="0" applyFill="0" applyBorder="0" applyAlignment="0" applyProtection="0"/>
    <xf numFmtId="170" fontId="3" fillId="0" borderId="0" applyFont="0" applyFill="0" applyBorder="0" applyAlignment="0" applyProtection="0"/>
    <xf numFmtId="166" fontId="5" fillId="0" borderId="0" applyFont="0" applyFill="0" applyBorder="0" applyAlignment="0" applyProtection="0"/>
    <xf numFmtId="170" fontId="3" fillId="0" borderId="0" applyFont="0" applyFill="0" applyBorder="0" applyAlignment="0" applyProtection="0"/>
    <xf numFmtId="166" fontId="5" fillId="0" borderId="0" applyFont="0" applyFill="0" applyBorder="0" applyAlignment="0" applyProtection="0"/>
    <xf numFmtId="0" fontId="3" fillId="0" borderId="0"/>
    <xf numFmtId="0" fontId="3" fillId="0" borderId="0"/>
    <xf numFmtId="0" fontId="97" fillId="0" borderId="0"/>
    <xf numFmtId="0" fontId="74" fillId="0" borderId="0">
      <protection locked="0"/>
    </xf>
    <xf numFmtId="0" fontId="66" fillId="0" borderId="0" applyFont="0" applyFill="0" applyBorder="0" applyAlignment="0" applyProtection="0">
      <alignment horizontal="right"/>
    </xf>
    <xf numFmtId="0" fontId="12" fillId="5" borderId="0" applyNumberFormat="0" applyBorder="0" applyAlignment="0" applyProtection="0"/>
    <xf numFmtId="0" fontId="38" fillId="5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38" fillId="5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38" fillId="55" borderId="0" applyNumberFormat="0" applyBorder="0" applyAlignment="0" applyProtection="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3" fillId="0" borderId="0"/>
    <xf numFmtId="0" fontId="3" fillId="0" borderId="0"/>
    <xf numFmtId="0" fontId="3" fillId="0" borderId="0"/>
    <xf numFmtId="0" fontId="5" fillId="0" borderId="0"/>
    <xf numFmtId="236" fontId="5" fillId="0" borderId="0"/>
    <xf numFmtId="236" fontId="5" fillId="0" borderId="0"/>
    <xf numFmtId="236" fontId="5" fillId="0" borderId="0"/>
    <xf numFmtId="236" fontId="5" fillId="0" borderId="0"/>
    <xf numFmtId="236" fontId="5" fillId="0" borderId="0"/>
    <xf numFmtId="0" fontId="5" fillId="0" borderId="0"/>
    <xf numFmtId="0" fontId="5" fillId="0" borderId="0"/>
    <xf numFmtId="0" fontId="5" fillId="0" borderId="0"/>
    <xf numFmtId="0" fontId="5" fillId="0" borderId="0"/>
    <xf numFmtId="0" fontId="3" fillId="0" borderId="0"/>
    <xf numFmtId="0" fontId="97" fillId="0" borderId="0"/>
    <xf numFmtId="0" fontId="97" fillId="0" borderId="0"/>
    <xf numFmtId="0" fontId="97" fillId="0" borderId="0"/>
    <xf numFmtId="0" fontId="97" fillId="0" borderId="0"/>
    <xf numFmtId="0" fontId="97" fillId="0" borderId="0"/>
    <xf numFmtId="0" fontId="3" fillId="0" borderId="0"/>
    <xf numFmtId="0" fontId="3" fillId="0" borderId="0"/>
    <xf numFmtId="0" fontId="3" fillId="0" borderId="0"/>
    <xf numFmtId="0" fontId="3" fillId="0" borderId="0"/>
    <xf numFmtId="0" fontId="5" fillId="0" borderId="0"/>
    <xf numFmtId="236" fontId="5" fillId="0" borderId="0"/>
    <xf numFmtId="236" fontId="5" fillId="0" borderId="0"/>
    <xf numFmtId="236" fontId="5" fillId="0" borderId="0"/>
    <xf numFmtId="236" fontId="5" fillId="0" borderId="0"/>
    <xf numFmtId="236" fontId="5" fillId="0" borderId="0"/>
    <xf numFmtId="236" fontId="5" fillId="0" borderId="0"/>
    <xf numFmtId="236" fontId="5" fillId="0" borderId="0"/>
    <xf numFmtId="0" fontId="3" fillId="0" borderId="0"/>
    <xf numFmtId="236" fontId="5" fillId="0" borderId="0"/>
    <xf numFmtId="0" fontId="3" fillId="0" borderId="0"/>
    <xf numFmtId="236" fontId="5" fillId="0" borderId="0"/>
    <xf numFmtId="236" fontId="5" fillId="0" borderId="0"/>
    <xf numFmtId="0" fontId="3" fillId="0" borderId="0"/>
    <xf numFmtId="236" fontId="5" fillId="0" borderId="0"/>
    <xf numFmtId="0" fontId="3" fillId="0" borderId="0"/>
    <xf numFmtId="236" fontId="5" fillId="0" borderId="0"/>
    <xf numFmtId="236" fontId="5" fillId="0" borderId="0"/>
    <xf numFmtId="227" fontId="3" fillId="0" borderId="0"/>
    <xf numFmtId="236" fontId="5" fillId="0" borderId="0"/>
    <xf numFmtId="227" fontId="3" fillId="0" borderId="0"/>
    <xf numFmtId="236" fontId="5" fillId="0" borderId="0"/>
    <xf numFmtId="236" fontId="5" fillId="0" borderId="0"/>
    <xf numFmtId="0" fontId="3" fillId="0" borderId="0"/>
    <xf numFmtId="236" fontId="5" fillId="0" borderId="0"/>
    <xf numFmtId="0" fontId="3" fillId="0" borderId="0"/>
    <xf numFmtId="236" fontId="5" fillId="0" borderId="0"/>
    <xf numFmtId="236" fontId="5" fillId="0" borderId="0"/>
    <xf numFmtId="0" fontId="3" fillId="0" borderId="0"/>
    <xf numFmtId="236" fontId="5" fillId="0" borderId="0"/>
    <xf numFmtId="0" fontId="3" fillId="0" borderId="0"/>
    <xf numFmtId="236" fontId="5" fillId="0" borderId="0"/>
    <xf numFmtId="236" fontId="5" fillId="0" borderId="0"/>
    <xf numFmtId="0" fontId="3" fillId="0" borderId="0"/>
    <xf numFmtId="236" fontId="5" fillId="0" borderId="0"/>
    <xf numFmtId="0" fontId="3" fillId="0" borderId="0"/>
    <xf numFmtId="236" fontId="5" fillId="0" borderId="0"/>
    <xf numFmtId="236" fontId="5" fillId="0" borderId="0"/>
    <xf numFmtId="0" fontId="3" fillId="0" borderId="0"/>
    <xf numFmtId="0" fontId="97" fillId="0" borderId="0"/>
    <xf numFmtId="0" fontId="5" fillId="0" borderId="0"/>
    <xf numFmtId="0" fontId="93" fillId="0" borderId="0" applyNumberFormat="0" applyFill="0" applyBorder="0" applyAlignment="0" applyProtection="0"/>
    <xf numFmtId="0" fontId="93" fillId="0" borderId="0" applyNumberFormat="0" applyFill="0" applyBorder="0" applyAlignment="0" applyProtection="0"/>
    <xf numFmtId="227" fontId="3" fillId="0" borderId="0"/>
    <xf numFmtId="0" fontId="93" fillId="0" borderId="0" applyNumberFormat="0" applyFill="0" applyBorder="0" applyAlignment="0" applyProtection="0"/>
    <xf numFmtId="227" fontId="3" fillId="0" borderId="0"/>
    <xf numFmtId="0" fontId="97" fillId="0" borderId="0"/>
    <xf numFmtId="0" fontId="5" fillId="0" borderId="0"/>
    <xf numFmtId="0" fontId="97" fillId="0" borderId="0"/>
    <xf numFmtId="0" fontId="5" fillId="0" borderId="0"/>
    <xf numFmtId="0" fontId="5" fillId="0" borderId="0"/>
    <xf numFmtId="0" fontId="5" fillId="0" borderId="0"/>
    <xf numFmtId="0" fontId="5" fillId="0" borderId="0"/>
    <xf numFmtId="0" fontId="97" fillId="0" borderId="0"/>
    <xf numFmtId="0" fontId="93" fillId="0" borderId="0" applyNumberFormat="0" applyFill="0" applyBorder="0" applyAlignment="0" applyProtection="0"/>
    <xf numFmtId="0" fontId="97" fillId="0" borderId="0"/>
    <xf numFmtId="229" fontId="3" fillId="0" borderId="0"/>
    <xf numFmtId="0" fontId="97" fillId="0" borderId="0"/>
    <xf numFmtId="0" fontId="97" fillId="0" borderId="0"/>
    <xf numFmtId="0" fontId="93" fillId="0" borderId="0" applyNumberFormat="0" applyFill="0" applyBorder="0" applyAlignment="0" applyProtection="0"/>
    <xf numFmtId="0" fontId="97" fillId="0" borderId="0"/>
    <xf numFmtId="229" fontId="3" fillId="0" borderId="0"/>
    <xf numFmtId="0" fontId="97" fillId="0" borderId="0"/>
    <xf numFmtId="0" fontId="97" fillId="0" borderId="0"/>
    <xf numFmtId="0" fontId="97" fillId="0" borderId="0"/>
    <xf numFmtId="0" fontId="97" fillId="0" borderId="0"/>
    <xf numFmtId="0" fontId="97" fillId="0" borderId="0"/>
    <xf numFmtId="0" fontId="93" fillId="0" borderId="0" applyNumberFormat="0" applyFill="0" applyBorder="0" applyAlignment="0" applyProtection="0"/>
    <xf numFmtId="0" fontId="97" fillId="0" borderId="0"/>
    <xf numFmtId="229" fontId="3" fillId="0" borderId="0"/>
    <xf numFmtId="0" fontId="97" fillId="0" borderId="0"/>
    <xf numFmtId="0" fontId="97" fillId="0" borderId="0"/>
    <xf numFmtId="0" fontId="97" fillId="0" borderId="0"/>
    <xf numFmtId="229" fontId="3" fillId="0" borderId="0"/>
    <xf numFmtId="0" fontId="97" fillId="0" borderId="0"/>
    <xf numFmtId="0" fontId="97" fillId="0" borderId="0"/>
    <xf numFmtId="0" fontId="97" fillId="0" borderId="0"/>
    <xf numFmtId="229" fontId="3" fillId="0" borderId="0"/>
    <xf numFmtId="0" fontId="9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77" fillId="0" borderId="0"/>
    <xf numFmtId="0" fontId="3" fillId="0" borderId="0"/>
    <xf numFmtId="0" fontId="77" fillId="0" borderId="0"/>
    <xf numFmtId="0" fontId="77" fillId="0" borderId="0"/>
    <xf numFmtId="0" fontId="3" fillId="0" borderId="0"/>
    <xf numFmtId="0" fontId="77" fillId="0" borderId="0"/>
    <xf numFmtId="0" fontId="93" fillId="0" borderId="0" applyNumberFormat="0" applyFill="0" applyBorder="0" applyAlignment="0" applyProtection="0"/>
    <xf numFmtId="0" fontId="93" fillId="0" borderId="0" applyNumberFormat="0" applyFill="0" applyBorder="0" applyAlignment="0" applyProtection="0"/>
    <xf numFmtId="0" fontId="3" fillId="0" borderId="0"/>
    <xf numFmtId="0" fontId="9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77" fillId="0" borderId="0"/>
    <xf numFmtId="0" fontId="93" fillId="0" borderId="0" applyNumberFormat="0" applyFill="0" applyBorder="0" applyAlignment="0" applyProtection="0"/>
    <xf numFmtId="0" fontId="3" fillId="0" borderId="0"/>
    <xf numFmtId="0" fontId="3" fillId="0" borderId="0">
      <alignment vertical="top"/>
    </xf>
    <xf numFmtId="0" fontId="3" fillId="0" borderId="0"/>
    <xf numFmtId="0" fontId="3" fillId="0" borderId="0"/>
    <xf numFmtId="0" fontId="77" fillId="0" borderId="0"/>
    <xf numFmtId="0" fontId="93" fillId="0" borderId="0" applyNumberFormat="0" applyFill="0" applyBorder="0" applyAlignment="0" applyProtection="0"/>
    <xf numFmtId="0" fontId="3" fillId="0" borderId="0"/>
    <xf numFmtId="227" fontId="5" fillId="0" borderId="0"/>
    <xf numFmtId="0" fontId="3" fillId="0" borderId="0"/>
    <xf numFmtId="0" fontId="3" fillId="0" borderId="0"/>
    <xf numFmtId="0" fontId="77" fillId="0" borderId="0"/>
    <xf numFmtId="0" fontId="93" fillId="0" borderId="0" applyNumberFormat="0" applyFill="0" applyBorder="0" applyAlignment="0" applyProtection="0"/>
    <xf numFmtId="0" fontId="3" fillId="0" borderId="0"/>
    <xf numFmtId="229" fontId="5" fillId="0" borderId="0"/>
    <xf numFmtId="0" fontId="3" fillId="0" borderId="0"/>
    <xf numFmtId="0" fontId="5" fillId="0" borderId="0"/>
    <xf numFmtId="0" fontId="5" fillId="0" borderId="0"/>
    <xf numFmtId="229" fontId="5" fillId="0" borderId="0"/>
    <xf numFmtId="0" fontId="5" fillId="0" borderId="0"/>
    <xf numFmtId="0" fontId="5" fillId="0" borderId="0"/>
    <xf numFmtId="0" fontId="3" fillId="0" borderId="0"/>
    <xf numFmtId="0" fontId="5" fillId="0" borderId="0"/>
    <xf numFmtId="0" fontId="93" fillId="0" borderId="0" applyNumberFormat="0" applyFill="0" applyBorder="0" applyAlignment="0" applyProtection="0"/>
    <xf numFmtId="0" fontId="93" fillId="0" borderId="0" applyNumberFormat="0" applyFill="0" applyBorder="0" applyAlignment="0" applyProtection="0"/>
    <xf numFmtId="0" fontId="3" fillId="0" borderId="0"/>
    <xf numFmtId="0" fontId="93" fillId="0" borderId="0" applyNumberFormat="0" applyFill="0" applyBorder="0" applyAlignment="0" applyProtection="0"/>
    <xf numFmtId="0" fontId="3" fillId="0" borderId="0"/>
    <xf numFmtId="0" fontId="93" fillId="0" borderId="0" applyNumberFormat="0" applyFill="0" applyBorder="0" applyAlignment="0" applyProtection="0"/>
    <xf numFmtId="0" fontId="93" fillId="0" borderId="0" applyNumberFormat="0" applyFill="0" applyBorder="0" applyAlignment="0" applyProtection="0"/>
    <xf numFmtId="0" fontId="3" fillId="0" borderId="0"/>
    <xf numFmtId="0" fontId="9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93" fillId="0" borderId="0" applyNumberFormat="0" applyFill="0" applyBorder="0" applyAlignment="0" applyProtection="0"/>
    <xf numFmtId="0" fontId="93" fillId="0" borderId="0" applyNumberFormat="0" applyFill="0" applyBorder="0" applyAlignment="0" applyProtection="0"/>
    <xf numFmtId="0" fontId="3" fillId="0" borderId="0"/>
    <xf numFmtId="0" fontId="5" fillId="0" borderId="0"/>
    <xf numFmtId="0" fontId="3" fillId="0" borderId="0"/>
    <xf numFmtId="0" fontId="5" fillId="0" borderId="0"/>
    <xf numFmtId="0" fontId="3" fillId="0" borderId="0"/>
    <xf numFmtId="0" fontId="93" fillId="0" borderId="0" applyNumberFormat="0" applyFill="0" applyBorder="0" applyAlignment="0" applyProtection="0"/>
    <xf numFmtId="0" fontId="93" fillId="0" borderId="0" applyNumberFormat="0" applyFill="0" applyBorder="0" applyAlignment="0" applyProtection="0"/>
    <xf numFmtId="0" fontId="3" fillId="0" borderId="0"/>
    <xf numFmtId="0" fontId="5" fillId="0" borderId="0"/>
    <xf numFmtId="0" fontId="3" fillId="0" borderId="0"/>
    <xf numFmtId="0" fontId="5" fillId="0" borderId="0"/>
    <xf numFmtId="0" fontId="3" fillId="0" borderId="0"/>
    <xf numFmtId="0" fontId="93" fillId="0" borderId="0" applyNumberFormat="0" applyFill="0" applyBorder="0" applyAlignment="0" applyProtection="0"/>
    <xf numFmtId="0" fontId="93" fillId="0" borderId="0" applyNumberFormat="0" applyFill="0" applyBorder="0" applyAlignment="0" applyProtection="0"/>
    <xf numFmtId="0" fontId="3" fillId="0" borderId="0"/>
    <xf numFmtId="0" fontId="5" fillId="0" borderId="0"/>
    <xf numFmtId="0" fontId="3" fillId="0" borderId="0"/>
    <xf numFmtId="0" fontId="5"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93" fillId="0" borderId="0" applyNumberFormat="0" applyFill="0" applyBorder="0" applyAlignment="0" applyProtection="0"/>
    <xf numFmtId="0" fontId="93" fillId="0" borderId="0" applyNumberFormat="0" applyFill="0" applyBorder="0" applyAlignment="0" applyProtection="0"/>
    <xf numFmtId="0" fontId="3" fillId="0" borderId="0"/>
    <xf numFmtId="0" fontId="97" fillId="0" borderId="0"/>
    <xf numFmtId="0" fontId="3" fillId="0" borderId="0"/>
    <xf numFmtId="0" fontId="3" fillId="0" borderId="0"/>
    <xf numFmtId="0" fontId="93" fillId="0" borderId="0" applyNumberFormat="0" applyFill="0" applyBorder="0" applyAlignment="0" applyProtection="0"/>
    <xf numFmtId="0" fontId="93" fillId="0" borderId="0" applyNumberFormat="0" applyFill="0" applyBorder="0" applyAlignment="0" applyProtection="0"/>
    <xf numFmtId="0" fontId="3" fillId="0" borderId="0"/>
    <xf numFmtId="0" fontId="93" fillId="0" borderId="0" applyNumberFormat="0" applyFill="0" applyBorder="0" applyAlignment="0" applyProtection="0"/>
    <xf numFmtId="0" fontId="93" fillId="0" borderId="0" applyNumberFormat="0" applyFill="0" applyBorder="0" applyAlignment="0" applyProtection="0"/>
    <xf numFmtId="0" fontId="1" fillId="0" borderId="0"/>
    <xf numFmtId="0" fontId="3" fillId="0" borderId="0"/>
    <xf numFmtId="0" fontId="93" fillId="0" borderId="0" applyNumberFormat="0" applyFill="0" applyBorder="0" applyAlignment="0" applyProtection="0"/>
    <xf numFmtId="0" fontId="93" fillId="0" borderId="0" applyNumberFormat="0" applyFill="0" applyBorder="0" applyAlignment="0" applyProtection="0"/>
    <xf numFmtId="0" fontId="3" fillId="0" borderId="0"/>
    <xf numFmtId="0" fontId="93" fillId="0" borderId="0" applyNumberFormat="0" applyFill="0" applyBorder="0" applyAlignment="0" applyProtection="0"/>
    <xf numFmtId="0" fontId="93" fillId="0" borderId="0" applyNumberFormat="0" applyFill="0" applyBorder="0" applyAlignment="0" applyProtection="0"/>
    <xf numFmtId="0" fontId="3" fillId="0" borderId="0"/>
    <xf numFmtId="0" fontId="93" fillId="0" borderId="0" applyNumberFormat="0" applyFill="0" applyBorder="0" applyAlignment="0" applyProtection="0"/>
    <xf numFmtId="0" fontId="93" fillId="0" borderId="0" applyNumberFormat="0" applyFill="0" applyBorder="0" applyAlignment="0" applyProtection="0"/>
    <xf numFmtId="0" fontId="3" fillId="0" borderId="0"/>
    <xf numFmtId="0" fontId="93" fillId="0" borderId="0" applyNumberFormat="0" applyFill="0" applyBorder="0" applyAlignment="0" applyProtection="0"/>
    <xf numFmtId="0" fontId="9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189" fontId="3" fillId="0" borderId="0"/>
    <xf numFmtId="0" fontId="3" fillId="0" borderId="0"/>
    <xf numFmtId="0" fontId="93" fillId="0" borderId="0" applyNumberFormat="0" applyFill="0" applyBorder="0" applyAlignment="0" applyProtection="0"/>
    <xf numFmtId="0" fontId="93" fillId="0" borderId="0" applyNumberFormat="0" applyFill="0" applyBorder="0" applyAlignment="0" applyProtection="0"/>
    <xf numFmtId="0" fontId="3" fillId="0" borderId="0"/>
    <xf numFmtId="0" fontId="3" fillId="0" borderId="0">
      <alignment vertical="top"/>
    </xf>
    <xf numFmtId="0" fontId="3" fillId="0" borderId="0"/>
    <xf numFmtId="0" fontId="3" fillId="0" borderId="0">
      <alignment vertical="top"/>
    </xf>
    <xf numFmtId="0" fontId="3" fillId="0" borderId="0"/>
    <xf numFmtId="0" fontId="3" fillId="0" borderId="0"/>
    <xf numFmtId="0" fontId="3" fillId="0" borderId="0"/>
    <xf numFmtId="0" fontId="48" fillId="0" borderId="0"/>
    <xf numFmtId="0" fontId="94" fillId="0" borderId="0"/>
    <xf numFmtId="0" fontId="142" fillId="56" borderId="10" applyNumberFormat="0" applyFont="0" applyAlignment="0" applyProtection="0"/>
    <xf numFmtId="0" fontId="23" fillId="56" borderId="10" applyNumberFormat="0" applyFont="0" applyAlignment="0" applyProtection="0"/>
    <xf numFmtId="0" fontId="2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23" fillId="9" borderId="8"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23" fillId="56" borderId="10" applyNumberFormat="0" applyFont="0" applyAlignment="0" applyProtection="0"/>
    <xf numFmtId="0" fontId="23" fillId="56" borderId="10" applyNumberFormat="0" applyFont="0" applyAlignment="0" applyProtection="0"/>
    <xf numFmtId="0" fontId="23" fillId="56" borderId="10" applyNumberFormat="0" applyFont="0" applyAlignment="0" applyProtection="0"/>
    <xf numFmtId="0" fontId="23" fillId="56" borderId="10" applyNumberFormat="0" applyFont="0" applyAlignment="0" applyProtection="0"/>
    <xf numFmtId="0" fontId="23" fillId="56" borderId="10" applyNumberFormat="0" applyFont="0" applyAlignment="0" applyProtection="0"/>
    <xf numFmtId="0" fontId="23"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23" fillId="56" borderId="10" applyNumberFormat="0" applyFont="0" applyAlignment="0" applyProtection="0"/>
    <xf numFmtId="0" fontId="2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5" fillId="9" borderId="8" applyNumberFormat="0" applyFont="0" applyAlignment="0" applyProtection="0"/>
    <xf numFmtId="0" fontId="5" fillId="9" borderId="8" applyNumberFormat="0" applyFont="0" applyAlignment="0" applyProtection="0"/>
    <xf numFmtId="0" fontId="5" fillId="9" borderId="8" applyNumberFormat="0" applyFont="0" applyAlignment="0" applyProtection="0"/>
    <xf numFmtId="0" fontId="5" fillId="9" borderId="8" applyNumberFormat="0" applyFont="0" applyAlignment="0" applyProtection="0"/>
    <xf numFmtId="0" fontId="5" fillId="9" borderId="8"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96" fillId="0" borderId="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28" fillId="34" borderId="0">
      <alignment horizontal="right"/>
    </xf>
    <xf numFmtId="0" fontId="29" fillId="34" borderId="11"/>
    <xf numFmtId="0" fontId="29" fillId="34" borderId="11"/>
    <xf numFmtId="0" fontId="29" fillId="34" borderId="11"/>
    <xf numFmtId="0" fontId="29" fillId="34" borderId="11"/>
    <xf numFmtId="0" fontId="29" fillId="34" borderId="11"/>
    <xf numFmtId="0" fontId="29" fillId="0" borderId="0" applyBorder="0">
      <alignment horizontal="centerContinuous"/>
    </xf>
    <xf numFmtId="0" fontId="30" fillId="0" borderId="0" applyBorder="0">
      <alignment horizontal="centerContinuous"/>
    </xf>
    <xf numFmtId="0" fontId="68" fillId="0" borderId="0"/>
    <xf numFmtId="0" fontId="48" fillId="0" borderId="0" applyFont="0" applyFill="0" applyBorder="0" applyAlignment="0" applyProtection="0"/>
    <xf numFmtId="9" fontId="67" fillId="0" borderId="0" applyFont="0" applyFill="0" applyBorder="0" applyAlignment="0" applyProtection="0"/>
    <xf numFmtId="9" fontId="3" fillId="0" borderId="0" applyFont="0" applyFill="0" applyBorder="0" applyAlignment="0" applyProtection="0"/>
    <xf numFmtId="224" fontId="67" fillId="0" borderId="0" applyFont="0" applyFill="0" applyBorder="0" applyAlignment="0" applyProtection="0"/>
    <xf numFmtId="9" fontId="1"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73" fillId="0" borderId="77" applyNumberFormat="0" applyBorder="0"/>
    <xf numFmtId="0" fontId="98" fillId="0" borderId="0" applyFont="0"/>
    <xf numFmtId="9" fontId="6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74" fillId="0" borderId="0">
      <protection locked="0"/>
    </xf>
    <xf numFmtId="0" fontId="47" fillId="0" borderId="0" applyFill="0" applyBorder="0" applyAlignment="0"/>
    <xf numFmtId="0" fontId="47" fillId="0" borderId="0" applyFill="0" applyBorder="0" applyAlignment="0"/>
    <xf numFmtId="0" fontId="47" fillId="0" borderId="0" applyFill="0" applyBorder="0" applyAlignment="0"/>
    <xf numFmtId="0" fontId="47" fillId="0" borderId="0" applyFill="0" applyBorder="0" applyAlignment="0"/>
    <xf numFmtId="0" fontId="47" fillId="0" borderId="0" applyFill="0" applyBorder="0" applyAlignment="0"/>
    <xf numFmtId="0" fontId="73" fillId="0" borderId="0" applyNumberFormat="0" applyFont="0" applyFill="0" applyBorder="0" applyAlignment="0" applyProtection="0">
      <alignment horizontal="left"/>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73" fillId="63" borderId="0" applyNumberFormat="0" applyFont="0" applyBorder="0" applyAlignment="0" applyProtection="0"/>
    <xf numFmtId="0" fontId="100" fillId="0" borderId="20" applyNumberFormat="0" applyFill="0" applyBorder="0" applyAlignment="0" applyProtection="0">
      <protection hidden="1"/>
    </xf>
    <xf numFmtId="0" fontId="100" fillId="0" borderId="20" applyNumberFormat="0" applyFill="0" applyBorder="0" applyAlignment="0" applyProtection="0">
      <protection hidden="1"/>
    </xf>
    <xf numFmtId="0" fontId="100" fillId="0" borderId="20" applyNumberFormat="0" applyFill="0" applyBorder="0" applyAlignment="0" applyProtection="0">
      <protection hidden="1"/>
    </xf>
    <xf numFmtId="0" fontId="100" fillId="0" borderId="20" applyNumberFormat="0" applyFill="0" applyBorder="0" applyAlignment="0" applyProtection="0">
      <protection hidden="1"/>
    </xf>
    <xf numFmtId="0" fontId="14" fillId="7" borderId="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14" fillId="7" borderId="5" applyNumberFormat="0" applyAlignment="0" applyProtection="0"/>
    <xf numFmtId="0" fontId="39" fillId="49" borderId="15" applyNumberFormat="0" applyAlignment="0" applyProtection="0"/>
    <xf numFmtId="0" fontId="14" fillId="7" borderId="5" applyNumberFormat="0" applyAlignment="0" applyProtection="0"/>
    <xf numFmtId="0" fontId="14" fillId="7" borderId="5" applyNumberFormat="0" applyAlignment="0" applyProtection="0"/>
    <xf numFmtId="0" fontId="14" fillId="7" borderId="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14" fillId="7" borderId="5" applyNumberFormat="0" applyAlignment="0" applyProtection="0"/>
    <xf numFmtId="0" fontId="14" fillId="7" borderId="5" applyNumberFormat="0" applyAlignment="0" applyProtection="0"/>
    <xf numFmtId="0" fontId="14" fillId="7" borderId="5" applyNumberFormat="0" applyAlignment="0" applyProtection="0"/>
    <xf numFmtId="0" fontId="14" fillId="7" borderId="5" applyNumberFormat="0" applyAlignment="0" applyProtection="0"/>
    <xf numFmtId="0" fontId="5" fillId="0" borderId="0"/>
    <xf numFmtId="4" fontId="102" fillId="64" borderId="33" applyNumberFormat="0" applyProtection="0">
      <alignment vertical="center"/>
    </xf>
    <xf numFmtId="4" fontId="102" fillId="64" borderId="33" applyNumberFormat="0" applyProtection="0">
      <alignment vertical="center"/>
    </xf>
    <xf numFmtId="4" fontId="102" fillId="64" borderId="33" applyNumberFormat="0" applyProtection="0">
      <alignment vertical="center"/>
    </xf>
    <xf numFmtId="4" fontId="102" fillId="64" borderId="33" applyNumberFormat="0" applyProtection="0">
      <alignment vertical="center"/>
    </xf>
    <xf numFmtId="4" fontId="102" fillId="64" borderId="33" applyNumberFormat="0" applyProtection="0">
      <alignment vertical="center"/>
    </xf>
    <xf numFmtId="4" fontId="102" fillId="64" borderId="33" applyNumberFormat="0" applyProtection="0">
      <alignment vertical="center"/>
    </xf>
    <xf numFmtId="4" fontId="102" fillId="64" borderId="33" applyNumberFormat="0" applyProtection="0">
      <alignment vertical="center"/>
    </xf>
    <xf numFmtId="4" fontId="102" fillId="64" borderId="33" applyNumberFormat="0" applyProtection="0">
      <alignment vertical="center"/>
    </xf>
    <xf numFmtId="4" fontId="102" fillId="64" borderId="33" applyNumberFormat="0" applyProtection="0">
      <alignment vertical="center"/>
    </xf>
    <xf numFmtId="4" fontId="103" fillId="64" borderId="33" applyNumberFormat="0" applyProtection="0">
      <alignment vertical="center"/>
    </xf>
    <xf numFmtId="4" fontId="103" fillId="64" borderId="33" applyNumberFormat="0" applyProtection="0">
      <alignment vertical="center"/>
    </xf>
    <xf numFmtId="4" fontId="103" fillId="64" borderId="33" applyNumberFormat="0" applyProtection="0">
      <alignment vertical="center"/>
    </xf>
    <xf numFmtId="4" fontId="103" fillId="64" borderId="33" applyNumberFormat="0" applyProtection="0">
      <alignment vertical="center"/>
    </xf>
    <xf numFmtId="4" fontId="103" fillId="64" borderId="33" applyNumberFormat="0" applyProtection="0">
      <alignment vertical="center"/>
    </xf>
    <xf numFmtId="4" fontId="103" fillId="64" borderId="33" applyNumberFormat="0" applyProtection="0">
      <alignment vertical="center"/>
    </xf>
    <xf numFmtId="4" fontId="103" fillId="64" borderId="33" applyNumberFormat="0" applyProtection="0">
      <alignment vertical="center"/>
    </xf>
    <xf numFmtId="4" fontId="103" fillId="64" borderId="33" applyNumberFormat="0" applyProtection="0">
      <alignment vertical="center"/>
    </xf>
    <xf numFmtId="4" fontId="103" fillId="64" borderId="33" applyNumberFormat="0" applyProtection="0">
      <alignment vertical="center"/>
    </xf>
    <xf numFmtId="4" fontId="106" fillId="64" borderId="33" applyNumberFormat="0" applyProtection="0">
      <alignment horizontal="left" vertical="center" indent="1"/>
    </xf>
    <xf numFmtId="4" fontId="106" fillId="64" borderId="33" applyNumberFormat="0" applyProtection="0">
      <alignment horizontal="left" vertical="center" indent="1"/>
    </xf>
    <xf numFmtId="4" fontId="106" fillId="64" borderId="33" applyNumberFormat="0" applyProtection="0">
      <alignment horizontal="left" vertical="center" indent="1"/>
    </xf>
    <xf numFmtId="4" fontId="106" fillId="64" borderId="33" applyNumberFormat="0" applyProtection="0">
      <alignment horizontal="left" vertical="center" indent="1"/>
    </xf>
    <xf numFmtId="4" fontId="106" fillId="64" borderId="33" applyNumberFormat="0" applyProtection="0">
      <alignment horizontal="left" vertical="center" indent="1"/>
    </xf>
    <xf numFmtId="4" fontId="106" fillId="64" borderId="33" applyNumberFormat="0" applyProtection="0">
      <alignment horizontal="left" vertical="center" indent="1"/>
    </xf>
    <xf numFmtId="4" fontId="106" fillId="64" borderId="33" applyNumberFormat="0" applyProtection="0">
      <alignment horizontal="left" vertical="center" indent="1"/>
    </xf>
    <xf numFmtId="4" fontId="106" fillId="64" borderId="33" applyNumberFormat="0" applyProtection="0">
      <alignment horizontal="left" vertical="center" indent="1"/>
    </xf>
    <xf numFmtId="4" fontId="106" fillId="64" borderId="33" applyNumberFormat="0" applyProtection="0">
      <alignment horizontal="left" vertical="center" indent="1"/>
    </xf>
    <xf numFmtId="0" fontId="107" fillId="64" borderId="33" applyNumberFormat="0" applyProtection="0">
      <alignment horizontal="left" vertical="top" indent="1"/>
    </xf>
    <xf numFmtId="0" fontId="107" fillId="64" borderId="33" applyNumberFormat="0" applyProtection="0">
      <alignment horizontal="left" vertical="top" indent="1"/>
    </xf>
    <xf numFmtId="0" fontId="107" fillId="64" borderId="33" applyNumberFormat="0" applyProtection="0">
      <alignment horizontal="left" vertical="top" indent="1"/>
    </xf>
    <xf numFmtId="0" fontId="107" fillId="64" borderId="33" applyNumberFormat="0" applyProtection="0">
      <alignment horizontal="left" vertical="top" indent="1"/>
    </xf>
    <xf numFmtId="0" fontId="107" fillId="64" borderId="33" applyNumberFormat="0" applyProtection="0">
      <alignment horizontal="left" vertical="top" indent="1"/>
    </xf>
    <xf numFmtId="0" fontId="107" fillId="64" borderId="33" applyNumberFormat="0" applyProtection="0">
      <alignment horizontal="left" vertical="top" indent="1"/>
    </xf>
    <xf numFmtId="0" fontId="107" fillId="64" borderId="33" applyNumberFormat="0" applyProtection="0">
      <alignment horizontal="left" vertical="top" indent="1"/>
    </xf>
    <xf numFmtId="0" fontId="107" fillId="64" borderId="33" applyNumberFormat="0" applyProtection="0">
      <alignment horizontal="left" vertical="top" indent="1"/>
    </xf>
    <xf numFmtId="0" fontId="107" fillId="64" borderId="33" applyNumberFormat="0" applyProtection="0">
      <alignment horizontal="left" vertical="top" indent="1"/>
    </xf>
    <xf numFmtId="0" fontId="107" fillId="64" borderId="33" applyNumberFormat="0" applyProtection="0">
      <alignment horizontal="left" vertical="top" indent="1"/>
    </xf>
    <xf numFmtId="4" fontId="106" fillId="67" borderId="34" applyNumberFormat="0" applyProtection="0">
      <alignment horizontal="left" vertical="center" indent="1"/>
    </xf>
    <xf numFmtId="4" fontId="106" fillId="67" borderId="34" applyNumberFormat="0" applyProtection="0">
      <alignment horizontal="left" vertical="center" indent="1"/>
    </xf>
    <xf numFmtId="4" fontId="106" fillId="67" borderId="34" applyNumberFormat="0" applyProtection="0">
      <alignment horizontal="left" vertical="center" indent="1"/>
    </xf>
    <xf numFmtId="4" fontId="106" fillId="67" borderId="34" applyNumberFormat="0" applyProtection="0">
      <alignment horizontal="left" vertical="center" indent="1"/>
    </xf>
    <xf numFmtId="4" fontId="106" fillId="67" borderId="34" applyNumberFormat="0" applyProtection="0">
      <alignment horizontal="left" vertical="center" indent="1"/>
    </xf>
    <xf numFmtId="4" fontId="106" fillId="67" borderId="34" applyNumberFormat="0" applyProtection="0">
      <alignment horizontal="left" vertical="center" indent="1"/>
    </xf>
    <xf numFmtId="4" fontId="106" fillId="67" borderId="34" applyNumberFormat="0" applyProtection="0">
      <alignment horizontal="left" vertical="center" indent="1"/>
    </xf>
    <xf numFmtId="4" fontId="106" fillId="67" borderId="34" applyNumberFormat="0" applyProtection="0">
      <alignment horizontal="left" vertical="center" indent="1"/>
    </xf>
    <xf numFmtId="4" fontId="106" fillId="67" borderId="34" applyNumberFormat="0" applyProtection="0">
      <alignment horizontal="left" vertical="center" indent="1"/>
    </xf>
    <xf numFmtId="4" fontId="106" fillId="67" borderId="34" applyNumberFormat="0" applyProtection="0">
      <alignment horizontal="left" vertical="center" indent="1"/>
    </xf>
    <xf numFmtId="4" fontId="106" fillId="67" borderId="34" applyNumberFormat="0" applyProtection="0">
      <alignment horizontal="left" vertical="center" indent="1"/>
    </xf>
    <xf numFmtId="4" fontId="106" fillId="67" borderId="34" applyNumberFormat="0" applyProtection="0">
      <alignment horizontal="left" vertical="center" indent="1"/>
    </xf>
    <xf numFmtId="4" fontId="106" fillId="67" borderId="34" applyNumberFormat="0" applyProtection="0">
      <alignment horizontal="left" vertical="center" indent="1"/>
    </xf>
    <xf numFmtId="4" fontId="106" fillId="67" borderId="34" applyNumberFormat="0" applyProtection="0">
      <alignment horizontal="left" vertical="center" indent="1"/>
    </xf>
    <xf numFmtId="4" fontId="106" fillId="68" borderId="33" applyNumberFormat="0" applyProtection="0">
      <alignment horizontal="right" vertical="center"/>
    </xf>
    <xf numFmtId="4" fontId="106" fillId="68" borderId="33" applyNumberFormat="0" applyProtection="0">
      <alignment horizontal="right" vertical="center"/>
    </xf>
    <xf numFmtId="4" fontId="106" fillId="68" borderId="33" applyNumberFormat="0" applyProtection="0">
      <alignment horizontal="right" vertical="center"/>
    </xf>
    <xf numFmtId="4" fontId="106" fillId="68" borderId="33" applyNumberFormat="0" applyProtection="0">
      <alignment horizontal="right" vertical="center"/>
    </xf>
    <xf numFmtId="4" fontId="106" fillId="68" borderId="33" applyNumberFormat="0" applyProtection="0">
      <alignment horizontal="right" vertical="center"/>
    </xf>
    <xf numFmtId="4" fontId="106" fillId="68" borderId="33" applyNumberFormat="0" applyProtection="0">
      <alignment horizontal="right" vertical="center"/>
    </xf>
    <xf numFmtId="4" fontId="106" fillId="68" borderId="33" applyNumberFormat="0" applyProtection="0">
      <alignment horizontal="right" vertical="center"/>
    </xf>
    <xf numFmtId="4" fontId="106" fillId="68" borderId="33" applyNumberFormat="0" applyProtection="0">
      <alignment horizontal="right" vertical="center"/>
    </xf>
    <xf numFmtId="4" fontId="106" fillId="68" borderId="33" applyNumberFormat="0" applyProtection="0">
      <alignment horizontal="right" vertical="center"/>
    </xf>
    <xf numFmtId="4" fontId="106" fillId="69" borderId="33" applyNumberFormat="0" applyProtection="0">
      <alignment horizontal="right" vertical="center"/>
    </xf>
    <xf numFmtId="4" fontId="106" fillId="69" borderId="33" applyNumberFormat="0" applyProtection="0">
      <alignment horizontal="right" vertical="center"/>
    </xf>
    <xf numFmtId="4" fontId="106" fillId="69" borderId="33" applyNumberFormat="0" applyProtection="0">
      <alignment horizontal="right" vertical="center"/>
    </xf>
    <xf numFmtId="4" fontId="106" fillId="69" borderId="33" applyNumberFormat="0" applyProtection="0">
      <alignment horizontal="right" vertical="center"/>
    </xf>
    <xf numFmtId="4" fontId="106" fillId="69" borderId="33" applyNumberFormat="0" applyProtection="0">
      <alignment horizontal="right" vertical="center"/>
    </xf>
    <xf numFmtId="4" fontId="106" fillId="69" borderId="33" applyNumberFormat="0" applyProtection="0">
      <alignment horizontal="right" vertical="center"/>
    </xf>
    <xf numFmtId="4" fontId="106" fillId="69" borderId="33" applyNumberFormat="0" applyProtection="0">
      <alignment horizontal="right" vertical="center"/>
    </xf>
    <xf numFmtId="4" fontId="106" fillId="69" borderId="33" applyNumberFormat="0" applyProtection="0">
      <alignment horizontal="right" vertical="center"/>
    </xf>
    <xf numFmtId="4" fontId="106" fillId="69" borderId="33" applyNumberFormat="0" applyProtection="0">
      <alignment horizontal="right" vertical="center"/>
    </xf>
    <xf numFmtId="4" fontId="106" fillId="70" borderId="33" applyNumberFormat="0" applyProtection="0">
      <alignment horizontal="right" vertical="center"/>
    </xf>
    <xf numFmtId="4" fontId="106" fillId="70" borderId="33" applyNumberFormat="0" applyProtection="0">
      <alignment horizontal="right" vertical="center"/>
    </xf>
    <xf numFmtId="4" fontId="106" fillId="70" borderId="33" applyNumberFormat="0" applyProtection="0">
      <alignment horizontal="right" vertical="center"/>
    </xf>
    <xf numFmtId="4" fontId="106" fillId="70" borderId="33" applyNumberFormat="0" applyProtection="0">
      <alignment horizontal="right" vertical="center"/>
    </xf>
    <xf numFmtId="4" fontId="106" fillId="70" borderId="33" applyNumberFormat="0" applyProtection="0">
      <alignment horizontal="right" vertical="center"/>
    </xf>
    <xf numFmtId="4" fontId="106" fillId="70" borderId="33" applyNumberFormat="0" applyProtection="0">
      <alignment horizontal="right" vertical="center"/>
    </xf>
    <xf numFmtId="4" fontId="106" fillId="70" borderId="33" applyNumberFormat="0" applyProtection="0">
      <alignment horizontal="right" vertical="center"/>
    </xf>
    <xf numFmtId="4" fontId="106" fillId="70" borderId="33" applyNumberFormat="0" applyProtection="0">
      <alignment horizontal="right" vertical="center"/>
    </xf>
    <xf numFmtId="4" fontId="106" fillId="70" borderId="33" applyNumberFormat="0" applyProtection="0">
      <alignment horizontal="right" vertical="center"/>
    </xf>
    <xf numFmtId="4" fontId="106" fillId="57" borderId="33" applyNumberFormat="0" applyProtection="0">
      <alignment horizontal="right" vertical="center"/>
    </xf>
    <xf numFmtId="4" fontId="106" fillId="57" borderId="33" applyNumberFormat="0" applyProtection="0">
      <alignment horizontal="right" vertical="center"/>
    </xf>
    <xf numFmtId="4" fontId="106" fillId="57" borderId="33" applyNumberFormat="0" applyProtection="0">
      <alignment horizontal="right" vertical="center"/>
    </xf>
    <xf numFmtId="4" fontId="106" fillId="57" borderId="33" applyNumberFormat="0" applyProtection="0">
      <alignment horizontal="right" vertical="center"/>
    </xf>
    <xf numFmtId="4" fontId="106" fillId="57" borderId="33" applyNumberFormat="0" applyProtection="0">
      <alignment horizontal="right" vertical="center"/>
    </xf>
    <xf numFmtId="4" fontId="106" fillId="57" borderId="33" applyNumberFormat="0" applyProtection="0">
      <alignment horizontal="right" vertical="center"/>
    </xf>
    <xf numFmtId="4" fontId="106" fillId="57" borderId="33" applyNumberFormat="0" applyProtection="0">
      <alignment horizontal="right" vertical="center"/>
    </xf>
    <xf numFmtId="4" fontId="106" fillId="57" borderId="33" applyNumberFormat="0" applyProtection="0">
      <alignment horizontal="right" vertical="center"/>
    </xf>
    <xf numFmtId="4" fontId="106" fillId="57" borderId="33" applyNumberFormat="0" applyProtection="0">
      <alignment horizontal="right" vertical="center"/>
    </xf>
    <xf numFmtId="4" fontId="106" fillId="71" borderId="33" applyNumberFormat="0" applyProtection="0">
      <alignment horizontal="right" vertical="center"/>
    </xf>
    <xf numFmtId="4" fontId="106" fillId="71" borderId="33" applyNumberFormat="0" applyProtection="0">
      <alignment horizontal="right" vertical="center"/>
    </xf>
    <xf numFmtId="4" fontId="106" fillId="71" borderId="33" applyNumberFormat="0" applyProtection="0">
      <alignment horizontal="right" vertical="center"/>
    </xf>
    <xf numFmtId="4" fontId="106" fillId="71" borderId="33" applyNumberFormat="0" applyProtection="0">
      <alignment horizontal="right" vertical="center"/>
    </xf>
    <xf numFmtId="4" fontId="106" fillId="71" borderId="33" applyNumberFormat="0" applyProtection="0">
      <alignment horizontal="right" vertical="center"/>
    </xf>
    <xf numFmtId="4" fontId="106" fillId="71" borderId="33" applyNumberFormat="0" applyProtection="0">
      <alignment horizontal="right" vertical="center"/>
    </xf>
    <xf numFmtId="4" fontId="106" fillId="71" borderId="33" applyNumberFormat="0" applyProtection="0">
      <alignment horizontal="right" vertical="center"/>
    </xf>
    <xf numFmtId="4" fontId="106" fillId="71" borderId="33" applyNumberFormat="0" applyProtection="0">
      <alignment horizontal="right" vertical="center"/>
    </xf>
    <xf numFmtId="4" fontId="106" fillId="71" borderId="33" applyNumberFormat="0" applyProtection="0">
      <alignment horizontal="right" vertical="center"/>
    </xf>
    <xf numFmtId="4" fontId="106" fillId="72" borderId="33" applyNumberFormat="0" applyProtection="0">
      <alignment horizontal="right" vertical="center"/>
    </xf>
    <xf numFmtId="4" fontId="106" fillId="72" borderId="33" applyNumberFormat="0" applyProtection="0">
      <alignment horizontal="right" vertical="center"/>
    </xf>
    <xf numFmtId="4" fontId="106" fillId="72" borderId="33" applyNumberFormat="0" applyProtection="0">
      <alignment horizontal="right" vertical="center"/>
    </xf>
    <xf numFmtId="4" fontId="106" fillId="72" borderId="33" applyNumberFormat="0" applyProtection="0">
      <alignment horizontal="right" vertical="center"/>
    </xf>
    <xf numFmtId="4" fontId="106" fillId="72" borderId="33" applyNumberFormat="0" applyProtection="0">
      <alignment horizontal="right" vertical="center"/>
    </xf>
    <xf numFmtId="4" fontId="106" fillId="72" borderId="33" applyNumberFormat="0" applyProtection="0">
      <alignment horizontal="right" vertical="center"/>
    </xf>
    <xf numFmtId="4" fontId="106" fillId="72" borderId="33" applyNumberFormat="0" applyProtection="0">
      <alignment horizontal="right" vertical="center"/>
    </xf>
    <xf numFmtId="4" fontId="106" fillId="72" borderId="33" applyNumberFormat="0" applyProtection="0">
      <alignment horizontal="right" vertical="center"/>
    </xf>
    <xf numFmtId="4" fontId="106" fillId="72" borderId="33" applyNumberFormat="0" applyProtection="0">
      <alignment horizontal="right" vertical="center"/>
    </xf>
    <xf numFmtId="4" fontId="106" fillId="73" borderId="33" applyNumberFormat="0" applyProtection="0">
      <alignment horizontal="right" vertical="center"/>
    </xf>
    <xf numFmtId="4" fontId="106" fillId="73" borderId="33" applyNumberFormat="0" applyProtection="0">
      <alignment horizontal="right" vertical="center"/>
    </xf>
    <xf numFmtId="4" fontId="106" fillId="73" borderId="33" applyNumberFormat="0" applyProtection="0">
      <alignment horizontal="right" vertical="center"/>
    </xf>
    <xf numFmtId="4" fontId="106" fillId="73" borderId="33" applyNumberFormat="0" applyProtection="0">
      <alignment horizontal="right" vertical="center"/>
    </xf>
    <xf numFmtId="4" fontId="106" fillId="73" borderId="33" applyNumberFormat="0" applyProtection="0">
      <alignment horizontal="right" vertical="center"/>
    </xf>
    <xf numFmtId="4" fontId="106" fillId="73" borderId="33" applyNumberFormat="0" applyProtection="0">
      <alignment horizontal="right" vertical="center"/>
    </xf>
    <xf numFmtId="4" fontId="106" fillId="73" borderId="33" applyNumberFormat="0" applyProtection="0">
      <alignment horizontal="right" vertical="center"/>
    </xf>
    <xf numFmtId="4" fontId="106" fillId="73" borderId="33" applyNumberFormat="0" applyProtection="0">
      <alignment horizontal="right" vertical="center"/>
    </xf>
    <xf numFmtId="4" fontId="106" fillId="73" borderId="33" applyNumberFormat="0" applyProtection="0">
      <alignment horizontal="right" vertical="center"/>
    </xf>
    <xf numFmtId="4" fontId="106" fillId="74" borderId="33" applyNumberFormat="0" applyProtection="0">
      <alignment horizontal="right" vertical="center"/>
    </xf>
    <xf numFmtId="4" fontId="106" fillId="74" borderId="33" applyNumberFormat="0" applyProtection="0">
      <alignment horizontal="right" vertical="center"/>
    </xf>
    <xf numFmtId="4" fontId="106" fillId="74" borderId="33" applyNumberFormat="0" applyProtection="0">
      <alignment horizontal="right" vertical="center"/>
    </xf>
    <xf numFmtId="4" fontId="106" fillId="74" borderId="33" applyNumberFormat="0" applyProtection="0">
      <alignment horizontal="right" vertical="center"/>
    </xf>
    <xf numFmtId="4" fontId="106" fillId="74" borderId="33" applyNumberFormat="0" applyProtection="0">
      <alignment horizontal="right" vertical="center"/>
    </xf>
    <xf numFmtId="4" fontId="106" fillId="74" borderId="33" applyNumberFormat="0" applyProtection="0">
      <alignment horizontal="right" vertical="center"/>
    </xf>
    <xf numFmtId="4" fontId="106" fillId="74" borderId="33" applyNumberFormat="0" applyProtection="0">
      <alignment horizontal="right" vertical="center"/>
    </xf>
    <xf numFmtId="4" fontId="106" fillId="74" borderId="33" applyNumberFormat="0" applyProtection="0">
      <alignment horizontal="right" vertical="center"/>
    </xf>
    <xf numFmtId="4" fontId="106" fillId="74" borderId="33" applyNumberFormat="0" applyProtection="0">
      <alignment horizontal="right" vertical="center"/>
    </xf>
    <xf numFmtId="4" fontId="106" fillId="65" borderId="33" applyNumberFormat="0" applyProtection="0">
      <alignment horizontal="right" vertical="center"/>
    </xf>
    <xf numFmtId="4" fontId="106" fillId="65" borderId="33" applyNumberFormat="0" applyProtection="0">
      <alignment horizontal="right" vertical="center"/>
    </xf>
    <xf numFmtId="4" fontId="106" fillId="65" borderId="33" applyNumberFormat="0" applyProtection="0">
      <alignment horizontal="right" vertical="center"/>
    </xf>
    <xf numFmtId="4" fontId="106" fillId="65" borderId="33" applyNumberFormat="0" applyProtection="0">
      <alignment horizontal="right" vertical="center"/>
    </xf>
    <xf numFmtId="4" fontId="106" fillId="65" borderId="33" applyNumberFormat="0" applyProtection="0">
      <alignment horizontal="right" vertical="center"/>
    </xf>
    <xf numFmtId="4" fontId="106" fillId="65" borderId="33" applyNumberFormat="0" applyProtection="0">
      <alignment horizontal="right" vertical="center"/>
    </xf>
    <xf numFmtId="4" fontId="106" fillId="65" borderId="33" applyNumberFormat="0" applyProtection="0">
      <alignment horizontal="right" vertical="center"/>
    </xf>
    <xf numFmtId="4" fontId="106" fillId="65" borderId="33" applyNumberFormat="0" applyProtection="0">
      <alignment horizontal="right" vertical="center"/>
    </xf>
    <xf numFmtId="4" fontId="106" fillId="65" borderId="33" applyNumberFormat="0" applyProtection="0">
      <alignment horizontal="right" vertical="center"/>
    </xf>
    <xf numFmtId="4" fontId="106" fillId="76" borderId="33" applyNumberFormat="0" applyProtection="0">
      <alignment horizontal="right" vertical="center"/>
    </xf>
    <xf numFmtId="4" fontId="106" fillId="76" borderId="33" applyNumberFormat="0" applyProtection="0">
      <alignment horizontal="right" vertical="center"/>
    </xf>
    <xf numFmtId="4" fontId="106" fillId="76" borderId="33" applyNumberFormat="0" applyProtection="0">
      <alignment horizontal="right" vertical="center"/>
    </xf>
    <xf numFmtId="4" fontId="106" fillId="76" borderId="33" applyNumberFormat="0" applyProtection="0">
      <alignment horizontal="right" vertical="center"/>
    </xf>
    <xf numFmtId="4" fontId="106" fillId="76" borderId="33" applyNumberFormat="0" applyProtection="0">
      <alignment horizontal="right" vertical="center"/>
    </xf>
    <xf numFmtId="4" fontId="106" fillId="76" borderId="33" applyNumberFormat="0" applyProtection="0">
      <alignment horizontal="right" vertical="center"/>
    </xf>
    <xf numFmtId="4" fontId="106" fillId="76" borderId="33" applyNumberFormat="0" applyProtection="0">
      <alignment horizontal="right" vertical="center"/>
    </xf>
    <xf numFmtId="4" fontId="106" fillId="76" borderId="33" applyNumberFormat="0" applyProtection="0">
      <alignment horizontal="right" vertical="center"/>
    </xf>
    <xf numFmtId="4" fontId="106" fillId="76" borderId="33" applyNumberFormat="0" applyProtection="0">
      <alignment horizontal="right" vertical="center"/>
    </xf>
    <xf numFmtId="0" fontId="3" fillId="67" borderId="33" applyNumberFormat="0" applyProtection="0">
      <alignment horizontal="left" vertical="center" indent="1"/>
    </xf>
    <xf numFmtId="0" fontId="3" fillId="67" borderId="33" applyNumberFormat="0" applyProtection="0">
      <alignment horizontal="left" vertical="center" indent="1"/>
    </xf>
    <xf numFmtId="0" fontId="3" fillId="67" borderId="33" applyNumberFormat="0" applyProtection="0">
      <alignment horizontal="left" vertical="center" indent="1"/>
    </xf>
    <xf numFmtId="0" fontId="3" fillId="67" borderId="33" applyNumberFormat="0" applyProtection="0">
      <alignment horizontal="left" vertical="center" indent="1"/>
    </xf>
    <xf numFmtId="0" fontId="3" fillId="67" borderId="33" applyNumberFormat="0" applyProtection="0">
      <alignment horizontal="left" vertical="center" indent="1"/>
    </xf>
    <xf numFmtId="0" fontId="3" fillId="67" borderId="33" applyNumberFormat="0" applyProtection="0">
      <alignment horizontal="left" vertical="center" indent="1"/>
    </xf>
    <xf numFmtId="0" fontId="3" fillId="67" borderId="33" applyNumberFormat="0" applyProtection="0">
      <alignment horizontal="left" vertical="center" indent="1"/>
    </xf>
    <xf numFmtId="0" fontId="3" fillId="67" borderId="33" applyNumberFormat="0" applyProtection="0">
      <alignment horizontal="left" vertical="center" indent="1"/>
    </xf>
    <xf numFmtId="0" fontId="3" fillId="67" borderId="33" applyNumberFormat="0" applyProtection="0">
      <alignment horizontal="left" vertical="center" indent="1"/>
    </xf>
    <xf numFmtId="0" fontId="3" fillId="67" borderId="33" applyNumberFormat="0" applyProtection="0">
      <alignment horizontal="left" vertical="center" indent="1"/>
    </xf>
    <xf numFmtId="0" fontId="3" fillId="67" borderId="33" applyNumberFormat="0" applyProtection="0">
      <alignment horizontal="left" vertical="top" indent="1"/>
    </xf>
    <xf numFmtId="0" fontId="3" fillId="67" borderId="33" applyNumberFormat="0" applyProtection="0">
      <alignment horizontal="left" vertical="top" indent="1"/>
    </xf>
    <xf numFmtId="0" fontId="3" fillId="67" borderId="33" applyNumberFormat="0" applyProtection="0">
      <alignment horizontal="left" vertical="top" indent="1"/>
    </xf>
    <xf numFmtId="0" fontId="3" fillId="67" borderId="33" applyNumberFormat="0" applyProtection="0">
      <alignment horizontal="left" vertical="top" indent="1"/>
    </xf>
    <xf numFmtId="0" fontId="3" fillId="67" borderId="33" applyNumberFormat="0" applyProtection="0">
      <alignment horizontal="left" vertical="top" indent="1"/>
    </xf>
    <xf numFmtId="0" fontId="3" fillId="67" borderId="33" applyNumberFormat="0" applyProtection="0">
      <alignment horizontal="left" vertical="top" indent="1"/>
    </xf>
    <xf numFmtId="0" fontId="3" fillId="67" borderId="33" applyNumberFormat="0" applyProtection="0">
      <alignment horizontal="left" vertical="top" indent="1"/>
    </xf>
    <xf numFmtId="0" fontId="3" fillId="67" borderId="33" applyNumberFormat="0" applyProtection="0">
      <alignment horizontal="left" vertical="top" indent="1"/>
    </xf>
    <xf numFmtId="0" fontId="3" fillId="67" borderId="33" applyNumberFormat="0" applyProtection="0">
      <alignment horizontal="left" vertical="top" indent="1"/>
    </xf>
    <xf numFmtId="0" fontId="3" fillId="67" borderId="33" applyNumberFormat="0" applyProtection="0">
      <alignment horizontal="left" vertical="top" indent="1"/>
    </xf>
    <xf numFmtId="0" fontId="3" fillId="77" borderId="33" applyNumberFormat="0" applyProtection="0">
      <alignment horizontal="left" vertical="center" indent="1"/>
    </xf>
    <xf numFmtId="0" fontId="3" fillId="77" borderId="33" applyNumberFormat="0" applyProtection="0">
      <alignment horizontal="left" vertical="center" indent="1"/>
    </xf>
    <xf numFmtId="0" fontId="3" fillId="77" borderId="33" applyNumberFormat="0" applyProtection="0">
      <alignment horizontal="left" vertical="center" indent="1"/>
    </xf>
    <xf numFmtId="0" fontId="3" fillId="77" borderId="33" applyNumberFormat="0" applyProtection="0">
      <alignment horizontal="left" vertical="center" indent="1"/>
    </xf>
    <xf numFmtId="0" fontId="3" fillId="77" borderId="33" applyNumberFormat="0" applyProtection="0">
      <alignment horizontal="left" vertical="center" indent="1"/>
    </xf>
    <xf numFmtId="0" fontId="3" fillId="77" borderId="33" applyNumberFormat="0" applyProtection="0">
      <alignment horizontal="left" vertical="center" indent="1"/>
    </xf>
    <xf numFmtId="0" fontId="3" fillId="77" borderId="33" applyNumberFormat="0" applyProtection="0">
      <alignment horizontal="left" vertical="center" indent="1"/>
    </xf>
    <xf numFmtId="0" fontId="3" fillId="77" borderId="33" applyNumberFormat="0" applyProtection="0">
      <alignment horizontal="left" vertical="center" indent="1"/>
    </xf>
    <xf numFmtId="0" fontId="3" fillId="77" borderId="33" applyNumberFormat="0" applyProtection="0">
      <alignment horizontal="left" vertical="center" indent="1"/>
    </xf>
    <xf numFmtId="0" fontId="3" fillId="77" borderId="33" applyNumberFormat="0" applyProtection="0">
      <alignment horizontal="left" vertical="center" indent="1"/>
    </xf>
    <xf numFmtId="0" fontId="3" fillId="77" borderId="33" applyNumberFormat="0" applyProtection="0">
      <alignment horizontal="left" vertical="top" indent="1"/>
    </xf>
    <xf numFmtId="0" fontId="3" fillId="77" borderId="33" applyNumberFormat="0" applyProtection="0">
      <alignment horizontal="left" vertical="top" indent="1"/>
    </xf>
    <xf numFmtId="0" fontId="3" fillId="77" borderId="33" applyNumberFormat="0" applyProtection="0">
      <alignment horizontal="left" vertical="top" indent="1"/>
    </xf>
    <xf numFmtId="0" fontId="3" fillId="77" borderId="33" applyNumberFormat="0" applyProtection="0">
      <alignment horizontal="left" vertical="top" indent="1"/>
    </xf>
    <xf numFmtId="0" fontId="3" fillId="77" borderId="33" applyNumberFormat="0" applyProtection="0">
      <alignment horizontal="left" vertical="top" indent="1"/>
    </xf>
    <xf numFmtId="0" fontId="3" fillId="77" borderId="33" applyNumberFormat="0" applyProtection="0">
      <alignment horizontal="left" vertical="top" indent="1"/>
    </xf>
    <xf numFmtId="0" fontId="3" fillId="77" borderId="33" applyNumberFormat="0" applyProtection="0">
      <alignment horizontal="left" vertical="top" indent="1"/>
    </xf>
    <xf numFmtId="0" fontId="3" fillId="77" borderId="33" applyNumberFormat="0" applyProtection="0">
      <alignment horizontal="left" vertical="top" indent="1"/>
    </xf>
    <xf numFmtId="0" fontId="3" fillId="77" borderId="33" applyNumberFormat="0" applyProtection="0">
      <alignment horizontal="left" vertical="top" indent="1"/>
    </xf>
    <xf numFmtId="0" fontId="3" fillId="77" borderId="33" applyNumberFormat="0" applyProtection="0">
      <alignment horizontal="left" vertical="top" indent="1"/>
    </xf>
    <xf numFmtId="0" fontId="3" fillId="76" borderId="33" applyNumberFormat="0" applyProtection="0">
      <alignment horizontal="left" vertical="center" indent="1"/>
    </xf>
    <xf numFmtId="0" fontId="3" fillId="76" borderId="33" applyNumberFormat="0" applyProtection="0">
      <alignment horizontal="left" vertical="center" indent="1"/>
    </xf>
    <xf numFmtId="0" fontId="3" fillId="76" borderId="33" applyNumberFormat="0" applyProtection="0">
      <alignment horizontal="left" vertical="center" indent="1"/>
    </xf>
    <xf numFmtId="0" fontId="3" fillId="76" borderId="33" applyNumberFormat="0" applyProtection="0">
      <alignment horizontal="left" vertical="center" indent="1"/>
    </xf>
    <xf numFmtId="0" fontId="3" fillId="76" borderId="33" applyNumberFormat="0" applyProtection="0">
      <alignment horizontal="left" vertical="center" indent="1"/>
    </xf>
    <xf numFmtId="0" fontId="3" fillId="76" borderId="33" applyNumberFormat="0" applyProtection="0">
      <alignment horizontal="left" vertical="center" indent="1"/>
    </xf>
    <xf numFmtId="0" fontId="3" fillId="76" borderId="33" applyNumberFormat="0" applyProtection="0">
      <alignment horizontal="left" vertical="center" indent="1"/>
    </xf>
    <xf numFmtId="0" fontId="3" fillId="76" borderId="33" applyNumberFormat="0" applyProtection="0">
      <alignment horizontal="left" vertical="center" indent="1"/>
    </xf>
    <xf numFmtId="0" fontId="3" fillId="76" borderId="33" applyNumberFormat="0" applyProtection="0">
      <alignment horizontal="left" vertical="center" indent="1"/>
    </xf>
    <xf numFmtId="0" fontId="3" fillId="76" borderId="33" applyNumberFormat="0" applyProtection="0">
      <alignment horizontal="left" vertical="center" indent="1"/>
    </xf>
    <xf numFmtId="0" fontId="3" fillId="76" borderId="33" applyNumberFormat="0" applyProtection="0">
      <alignment horizontal="left" vertical="top" indent="1"/>
    </xf>
    <xf numFmtId="0" fontId="3" fillId="76" borderId="33" applyNumberFormat="0" applyProtection="0">
      <alignment horizontal="left" vertical="top" indent="1"/>
    </xf>
    <xf numFmtId="0" fontId="3" fillId="76" borderId="33" applyNumberFormat="0" applyProtection="0">
      <alignment horizontal="left" vertical="top" indent="1"/>
    </xf>
    <xf numFmtId="0" fontId="3" fillId="76" borderId="33" applyNumberFormat="0" applyProtection="0">
      <alignment horizontal="left" vertical="top" indent="1"/>
    </xf>
    <xf numFmtId="0" fontId="3" fillId="76" borderId="33" applyNumberFormat="0" applyProtection="0">
      <alignment horizontal="left" vertical="top" indent="1"/>
    </xf>
    <xf numFmtId="0" fontId="3" fillId="76" borderId="33" applyNumberFormat="0" applyProtection="0">
      <alignment horizontal="left" vertical="top" indent="1"/>
    </xf>
    <xf numFmtId="0" fontId="3" fillId="76" borderId="33" applyNumberFormat="0" applyProtection="0">
      <alignment horizontal="left" vertical="top" indent="1"/>
    </xf>
    <xf numFmtId="0" fontId="3" fillId="76" borderId="33" applyNumberFormat="0" applyProtection="0">
      <alignment horizontal="left" vertical="top" indent="1"/>
    </xf>
    <xf numFmtId="0" fontId="3" fillId="76" borderId="33" applyNumberFormat="0" applyProtection="0">
      <alignment horizontal="left" vertical="top" indent="1"/>
    </xf>
    <xf numFmtId="0" fontId="3" fillId="76" borderId="33" applyNumberFormat="0" applyProtection="0">
      <alignment horizontal="left" vertical="top" indent="1"/>
    </xf>
    <xf numFmtId="0" fontId="3" fillId="78" borderId="33" applyNumberFormat="0" applyProtection="0">
      <alignment horizontal="left" vertical="center" indent="1"/>
    </xf>
    <xf numFmtId="0" fontId="3" fillId="78" borderId="33" applyNumberFormat="0" applyProtection="0">
      <alignment horizontal="left" vertical="center" indent="1"/>
    </xf>
    <xf numFmtId="0" fontId="3" fillId="78" borderId="33" applyNumberFormat="0" applyProtection="0">
      <alignment horizontal="left" vertical="center" indent="1"/>
    </xf>
    <xf numFmtId="0" fontId="3" fillId="78" borderId="33" applyNumberFormat="0" applyProtection="0">
      <alignment horizontal="left" vertical="center" indent="1"/>
    </xf>
    <xf numFmtId="0" fontId="3" fillId="78" borderId="33" applyNumberFormat="0" applyProtection="0">
      <alignment horizontal="left" vertical="center" indent="1"/>
    </xf>
    <xf numFmtId="0" fontId="3" fillId="78" borderId="33" applyNumberFormat="0" applyProtection="0">
      <alignment horizontal="left" vertical="center" indent="1"/>
    </xf>
    <xf numFmtId="0" fontId="3" fillId="78" borderId="33" applyNumberFormat="0" applyProtection="0">
      <alignment horizontal="left" vertical="center" indent="1"/>
    </xf>
    <xf numFmtId="0" fontId="3" fillId="78" borderId="33" applyNumberFormat="0" applyProtection="0">
      <alignment horizontal="left" vertical="center" indent="1"/>
    </xf>
    <xf numFmtId="0" fontId="3" fillId="78" borderId="33" applyNumberFormat="0" applyProtection="0">
      <alignment horizontal="left" vertical="center" indent="1"/>
    </xf>
    <xf numFmtId="0" fontId="3" fillId="78" borderId="33" applyNumberFormat="0" applyProtection="0">
      <alignment horizontal="left" vertical="center" indent="1"/>
    </xf>
    <xf numFmtId="0" fontId="3" fillId="78" borderId="33" applyNumberFormat="0" applyProtection="0">
      <alignment horizontal="left" vertical="top" indent="1"/>
    </xf>
    <xf numFmtId="0" fontId="3" fillId="78" borderId="33" applyNumberFormat="0" applyProtection="0">
      <alignment horizontal="left" vertical="top" indent="1"/>
    </xf>
    <xf numFmtId="0" fontId="3" fillId="78" borderId="33" applyNumberFormat="0" applyProtection="0">
      <alignment horizontal="left" vertical="top" indent="1"/>
    </xf>
    <xf numFmtId="0" fontId="3" fillId="78" borderId="33" applyNumberFormat="0" applyProtection="0">
      <alignment horizontal="left" vertical="top" indent="1"/>
    </xf>
    <xf numFmtId="0" fontId="3" fillId="78" borderId="33" applyNumberFormat="0" applyProtection="0">
      <alignment horizontal="left" vertical="top" indent="1"/>
    </xf>
    <xf numFmtId="0" fontId="3" fillId="78" borderId="33" applyNumberFormat="0" applyProtection="0">
      <alignment horizontal="left" vertical="top" indent="1"/>
    </xf>
    <xf numFmtId="0" fontId="3" fillId="78" borderId="33" applyNumberFormat="0" applyProtection="0">
      <alignment horizontal="left" vertical="top" indent="1"/>
    </xf>
    <xf numFmtId="0" fontId="3" fillId="78" borderId="33" applyNumberFormat="0" applyProtection="0">
      <alignment horizontal="left" vertical="top" indent="1"/>
    </xf>
    <xf numFmtId="0" fontId="3" fillId="78" borderId="33" applyNumberFormat="0" applyProtection="0">
      <alignment horizontal="left" vertical="top" indent="1"/>
    </xf>
    <xf numFmtId="0" fontId="3" fillId="78" borderId="33" applyNumberFormat="0" applyProtection="0">
      <alignment horizontal="left" vertical="top" indent="1"/>
    </xf>
    <xf numFmtId="0" fontId="3" fillId="0" borderId="0"/>
    <xf numFmtId="4" fontId="106" fillId="78" borderId="33" applyNumberFormat="0" applyProtection="0">
      <alignment vertical="center"/>
    </xf>
    <xf numFmtId="4" fontId="106" fillId="78" borderId="33" applyNumberFormat="0" applyProtection="0">
      <alignment vertical="center"/>
    </xf>
    <xf numFmtId="4" fontId="106" fillId="78" borderId="33" applyNumberFormat="0" applyProtection="0">
      <alignment vertical="center"/>
    </xf>
    <xf numFmtId="4" fontId="106" fillId="78" borderId="33" applyNumberFormat="0" applyProtection="0">
      <alignment vertical="center"/>
    </xf>
    <xf numFmtId="4" fontId="106" fillId="78" borderId="33" applyNumberFormat="0" applyProtection="0">
      <alignment vertical="center"/>
    </xf>
    <xf numFmtId="4" fontId="106" fillId="78" borderId="33" applyNumberFormat="0" applyProtection="0">
      <alignment vertical="center"/>
    </xf>
    <xf numFmtId="4" fontId="106" fillId="78" borderId="33" applyNumberFormat="0" applyProtection="0">
      <alignment vertical="center"/>
    </xf>
    <xf numFmtId="4" fontId="106" fillId="78" borderId="33" applyNumberFormat="0" applyProtection="0">
      <alignment vertical="center"/>
    </xf>
    <xf numFmtId="4" fontId="106" fillId="78" borderId="33" applyNumberFormat="0" applyProtection="0">
      <alignment vertical="center"/>
    </xf>
    <xf numFmtId="4" fontId="109" fillId="78" borderId="33" applyNumberFormat="0" applyProtection="0">
      <alignment vertical="center"/>
    </xf>
    <xf numFmtId="4" fontId="109" fillId="78" borderId="33" applyNumberFormat="0" applyProtection="0">
      <alignment vertical="center"/>
    </xf>
    <xf numFmtId="4" fontId="109" fillId="78" borderId="33" applyNumberFormat="0" applyProtection="0">
      <alignment vertical="center"/>
    </xf>
    <xf numFmtId="4" fontId="109" fillId="78" borderId="33" applyNumberFormat="0" applyProtection="0">
      <alignment vertical="center"/>
    </xf>
    <xf numFmtId="4" fontId="109" fillId="78" borderId="33" applyNumberFormat="0" applyProtection="0">
      <alignment vertical="center"/>
    </xf>
    <xf numFmtId="4" fontId="109" fillId="78" borderId="33" applyNumberFormat="0" applyProtection="0">
      <alignment vertical="center"/>
    </xf>
    <xf numFmtId="4" fontId="109" fillId="78" borderId="33" applyNumberFormat="0" applyProtection="0">
      <alignment vertical="center"/>
    </xf>
    <xf numFmtId="4" fontId="109" fillId="78" borderId="33" applyNumberFormat="0" applyProtection="0">
      <alignment vertical="center"/>
    </xf>
    <xf numFmtId="4" fontId="109" fillId="78" borderId="33" applyNumberFormat="0" applyProtection="0">
      <alignment vertical="center"/>
    </xf>
    <xf numFmtId="0" fontId="36" fillId="40" borderId="12" applyNumberFormat="0" applyAlignment="0" applyProtection="0"/>
    <xf numFmtId="4" fontId="102" fillId="76" borderId="37" applyNumberFormat="0" applyProtection="0">
      <alignment horizontal="left" vertical="center" indent="1"/>
    </xf>
    <xf numFmtId="4" fontId="102" fillId="76" borderId="37" applyNumberFormat="0" applyProtection="0">
      <alignment horizontal="left" vertical="center" indent="1"/>
    </xf>
    <xf numFmtId="4" fontId="102" fillId="76" borderId="37" applyNumberFormat="0" applyProtection="0">
      <alignment horizontal="left" vertical="center" indent="1"/>
    </xf>
    <xf numFmtId="4" fontId="102" fillId="76" borderId="37" applyNumberFormat="0" applyProtection="0">
      <alignment horizontal="left" vertical="center" indent="1"/>
    </xf>
    <xf numFmtId="4" fontId="102" fillId="76" borderId="37" applyNumberFormat="0" applyProtection="0">
      <alignment horizontal="left" vertical="center" indent="1"/>
    </xf>
    <xf numFmtId="4" fontId="102" fillId="76" borderId="37" applyNumberFormat="0" applyProtection="0">
      <alignment horizontal="left" vertical="center" indent="1"/>
    </xf>
    <xf numFmtId="4" fontId="102" fillId="76" borderId="37" applyNumberFormat="0" applyProtection="0">
      <alignment horizontal="left" vertical="center" indent="1"/>
    </xf>
    <xf numFmtId="4" fontId="102" fillId="76" borderId="37" applyNumberFormat="0" applyProtection="0">
      <alignment horizontal="left" vertical="center" indent="1"/>
    </xf>
    <xf numFmtId="4" fontId="102" fillId="76" borderId="37" applyNumberFormat="0" applyProtection="0">
      <alignment horizontal="left" vertical="center" indent="1"/>
    </xf>
    <xf numFmtId="0" fontId="71" fillId="62" borderId="33" applyNumberFormat="0" applyProtection="0">
      <alignment horizontal="left" vertical="top" indent="1"/>
    </xf>
    <xf numFmtId="0" fontId="71" fillId="62" borderId="33" applyNumberFormat="0" applyProtection="0">
      <alignment horizontal="left" vertical="top" indent="1"/>
    </xf>
    <xf numFmtId="0" fontId="71" fillId="62" borderId="33" applyNumberFormat="0" applyProtection="0">
      <alignment horizontal="left" vertical="top" indent="1"/>
    </xf>
    <xf numFmtId="0" fontId="71" fillId="62" borderId="33" applyNumberFormat="0" applyProtection="0">
      <alignment horizontal="left" vertical="top" indent="1"/>
    </xf>
    <xf numFmtId="0" fontId="71" fillId="62" borderId="33" applyNumberFormat="0" applyProtection="0">
      <alignment horizontal="left" vertical="top" indent="1"/>
    </xf>
    <xf numFmtId="0" fontId="71" fillId="62" borderId="33" applyNumberFormat="0" applyProtection="0">
      <alignment horizontal="left" vertical="top" indent="1"/>
    </xf>
    <xf numFmtId="0" fontId="71" fillId="62" borderId="33" applyNumberFormat="0" applyProtection="0">
      <alignment horizontal="left" vertical="top" indent="1"/>
    </xf>
    <xf numFmtId="0" fontId="71" fillId="62" borderId="33" applyNumberFormat="0" applyProtection="0">
      <alignment horizontal="left" vertical="top" indent="1"/>
    </xf>
    <xf numFmtId="0" fontId="71" fillId="62" borderId="33" applyNumberFormat="0" applyProtection="0">
      <alignment horizontal="left" vertical="top" indent="1"/>
    </xf>
    <xf numFmtId="0" fontId="71" fillId="62" borderId="33" applyNumberFormat="0" applyProtection="0">
      <alignment horizontal="left" vertical="top" indent="1"/>
    </xf>
    <xf numFmtId="4" fontId="106" fillId="78" borderId="33" applyNumberFormat="0" applyProtection="0">
      <alignment horizontal="right" vertical="center"/>
    </xf>
    <xf numFmtId="4" fontId="106" fillId="78" borderId="33" applyNumberFormat="0" applyProtection="0">
      <alignment horizontal="right" vertical="center"/>
    </xf>
    <xf numFmtId="4" fontId="106" fillId="78" borderId="33" applyNumberFormat="0" applyProtection="0">
      <alignment horizontal="right" vertical="center"/>
    </xf>
    <xf numFmtId="4" fontId="106" fillId="78" borderId="33" applyNumberFormat="0" applyProtection="0">
      <alignment horizontal="right" vertical="center"/>
    </xf>
    <xf numFmtId="4" fontId="106" fillId="78" borderId="33" applyNumberFormat="0" applyProtection="0">
      <alignment horizontal="right" vertical="center"/>
    </xf>
    <xf numFmtId="4" fontId="106" fillId="78" borderId="33" applyNumberFormat="0" applyProtection="0">
      <alignment horizontal="right" vertical="center"/>
    </xf>
    <xf numFmtId="4" fontId="106" fillId="78" borderId="33" applyNumberFormat="0" applyProtection="0">
      <alignment horizontal="right" vertical="center"/>
    </xf>
    <xf numFmtId="4" fontId="106" fillId="78" borderId="33" applyNumberFormat="0" applyProtection="0">
      <alignment horizontal="right" vertical="center"/>
    </xf>
    <xf numFmtId="4" fontId="106" fillId="78" borderId="33" applyNumberFormat="0" applyProtection="0">
      <alignment horizontal="right" vertical="center"/>
    </xf>
    <xf numFmtId="4" fontId="109" fillId="78" borderId="33" applyNumberFormat="0" applyProtection="0">
      <alignment horizontal="right" vertical="center"/>
    </xf>
    <xf numFmtId="4" fontId="109" fillId="78" borderId="33" applyNumberFormat="0" applyProtection="0">
      <alignment horizontal="right" vertical="center"/>
    </xf>
    <xf numFmtId="4" fontId="109" fillId="78" borderId="33" applyNumberFormat="0" applyProtection="0">
      <alignment horizontal="right" vertical="center"/>
    </xf>
    <xf numFmtId="4" fontId="109" fillId="78" borderId="33" applyNumberFormat="0" applyProtection="0">
      <alignment horizontal="right" vertical="center"/>
    </xf>
    <xf numFmtId="4" fontId="109" fillId="78" borderId="33" applyNumberFormat="0" applyProtection="0">
      <alignment horizontal="right" vertical="center"/>
    </xf>
    <xf numFmtId="4" fontId="109" fillId="78" borderId="33" applyNumberFormat="0" applyProtection="0">
      <alignment horizontal="right" vertical="center"/>
    </xf>
    <xf numFmtId="4" fontId="109" fillId="78" borderId="33" applyNumberFormat="0" applyProtection="0">
      <alignment horizontal="right" vertical="center"/>
    </xf>
    <xf numFmtId="4" fontId="109" fillId="78" borderId="33" applyNumberFormat="0" applyProtection="0">
      <alignment horizontal="right" vertical="center"/>
    </xf>
    <xf numFmtId="4" fontId="109" fillId="78" borderId="33" applyNumberFormat="0" applyProtection="0">
      <alignment horizontal="right" vertical="center"/>
    </xf>
    <xf numFmtId="4" fontId="114" fillId="76" borderId="33" applyNumberFormat="0" applyProtection="0">
      <alignment horizontal="left" vertical="center" indent="1"/>
    </xf>
    <xf numFmtId="4" fontId="114" fillId="76" borderId="33" applyNumberFormat="0" applyProtection="0">
      <alignment horizontal="left" vertical="center" indent="1"/>
    </xf>
    <xf numFmtId="4" fontId="114" fillId="76" borderId="33" applyNumberFormat="0" applyProtection="0">
      <alignment horizontal="left" vertical="center" indent="1"/>
    </xf>
    <xf numFmtId="4" fontId="114" fillId="76" borderId="33" applyNumberFormat="0" applyProtection="0">
      <alignment horizontal="left" vertical="center" indent="1"/>
    </xf>
    <xf numFmtId="4" fontId="114" fillId="76" borderId="33" applyNumberFormat="0" applyProtection="0">
      <alignment horizontal="left" vertical="center" indent="1"/>
    </xf>
    <xf numFmtId="4" fontId="114" fillId="76" borderId="33" applyNumberFormat="0" applyProtection="0">
      <alignment horizontal="left" vertical="center" indent="1"/>
    </xf>
    <xf numFmtId="4" fontId="114" fillId="76" borderId="33" applyNumberFormat="0" applyProtection="0">
      <alignment horizontal="left" vertical="center" indent="1"/>
    </xf>
    <xf numFmtId="4" fontId="114" fillId="76" borderId="33" applyNumberFormat="0" applyProtection="0">
      <alignment horizontal="left" vertical="center" indent="1"/>
    </xf>
    <xf numFmtId="4" fontId="114" fillId="76" borderId="33" applyNumberFormat="0" applyProtection="0">
      <alignment horizontal="left" vertical="center" indent="1"/>
    </xf>
    <xf numFmtId="0" fontId="71" fillId="77" borderId="33" applyNumberFormat="0" applyProtection="0">
      <alignment horizontal="left" vertical="top" indent="1"/>
    </xf>
    <xf numFmtId="0" fontId="71" fillId="77" borderId="33" applyNumberFormat="0" applyProtection="0">
      <alignment horizontal="left" vertical="top" indent="1"/>
    </xf>
    <xf numFmtId="0" fontId="71" fillId="77" borderId="33" applyNumberFormat="0" applyProtection="0">
      <alignment horizontal="left" vertical="top" indent="1"/>
    </xf>
    <xf numFmtId="0" fontId="71" fillId="77" borderId="33" applyNumberFormat="0" applyProtection="0">
      <alignment horizontal="left" vertical="top" indent="1"/>
    </xf>
    <xf numFmtId="0" fontId="71" fillId="77" borderId="33" applyNumberFormat="0" applyProtection="0">
      <alignment horizontal="left" vertical="top" indent="1"/>
    </xf>
    <xf numFmtId="0" fontId="71" fillId="77" borderId="33" applyNumberFormat="0" applyProtection="0">
      <alignment horizontal="left" vertical="top" indent="1"/>
    </xf>
    <xf numFmtId="0" fontId="71" fillId="77" borderId="33" applyNumberFormat="0" applyProtection="0">
      <alignment horizontal="left" vertical="top" indent="1"/>
    </xf>
    <xf numFmtId="0" fontId="71" fillId="77" borderId="33" applyNumberFormat="0" applyProtection="0">
      <alignment horizontal="left" vertical="top" indent="1"/>
    </xf>
    <xf numFmtId="0" fontId="71" fillId="77" borderId="33" applyNumberFormat="0" applyProtection="0">
      <alignment horizontal="left" vertical="top" indent="1"/>
    </xf>
    <xf numFmtId="0" fontId="71" fillId="77" borderId="33" applyNumberFormat="0" applyProtection="0">
      <alignment horizontal="left" vertical="top" indent="1"/>
    </xf>
    <xf numFmtId="4" fontId="118" fillId="77" borderId="37" applyNumberFormat="0" applyProtection="0">
      <alignment horizontal="left" vertical="center" indent="1"/>
    </xf>
    <xf numFmtId="4" fontId="118" fillId="77" borderId="37" applyNumberFormat="0" applyProtection="0">
      <alignment horizontal="left" vertical="center" indent="1"/>
    </xf>
    <xf numFmtId="4" fontId="118" fillId="77" borderId="37" applyNumberFormat="0" applyProtection="0">
      <alignment horizontal="left" vertical="center" indent="1"/>
    </xf>
    <xf numFmtId="4" fontId="118" fillId="77" borderId="37" applyNumberFormat="0" applyProtection="0">
      <alignment horizontal="left" vertical="center" indent="1"/>
    </xf>
    <xf numFmtId="4" fontId="118" fillId="77" borderId="37" applyNumberFormat="0" applyProtection="0">
      <alignment horizontal="left" vertical="center" indent="1"/>
    </xf>
    <xf numFmtId="4" fontId="118" fillId="77" borderId="37" applyNumberFormat="0" applyProtection="0">
      <alignment horizontal="left" vertical="center" indent="1"/>
    </xf>
    <xf numFmtId="4" fontId="118" fillId="77" borderId="37" applyNumberFormat="0" applyProtection="0">
      <alignment horizontal="left" vertical="center" indent="1"/>
    </xf>
    <xf numFmtId="4" fontId="118" fillId="77" borderId="37" applyNumberFormat="0" applyProtection="0">
      <alignment horizontal="left" vertical="center" indent="1"/>
    </xf>
    <xf numFmtId="4" fontId="118" fillId="77" borderId="37" applyNumberFormat="0" applyProtection="0">
      <alignment horizontal="left" vertical="center" indent="1"/>
    </xf>
    <xf numFmtId="4" fontId="119" fillId="78" borderId="33" applyNumberFormat="0" applyProtection="0">
      <alignment horizontal="right" vertical="center"/>
    </xf>
    <xf numFmtId="4" fontId="119" fillId="78" borderId="33" applyNumberFormat="0" applyProtection="0">
      <alignment horizontal="right" vertical="center"/>
    </xf>
    <xf numFmtId="4" fontId="119" fillId="78" borderId="33" applyNumberFormat="0" applyProtection="0">
      <alignment horizontal="right" vertical="center"/>
    </xf>
    <xf numFmtId="4" fontId="119" fillId="78" borderId="33" applyNumberFormat="0" applyProtection="0">
      <alignment horizontal="right" vertical="center"/>
    </xf>
    <xf numFmtId="4" fontId="119" fillId="78" borderId="33" applyNumberFormat="0" applyProtection="0">
      <alignment horizontal="right" vertical="center"/>
    </xf>
    <xf numFmtId="4" fontId="119" fillId="78" borderId="33" applyNumberFormat="0" applyProtection="0">
      <alignment horizontal="right" vertical="center"/>
    </xf>
    <xf numFmtId="4" fontId="119" fillId="78" borderId="33" applyNumberFormat="0" applyProtection="0">
      <alignment horizontal="right" vertical="center"/>
    </xf>
    <xf numFmtId="4" fontId="119" fillId="78" borderId="33" applyNumberFormat="0" applyProtection="0">
      <alignment horizontal="right" vertical="center"/>
    </xf>
    <xf numFmtId="4" fontId="119" fillId="78" borderId="33" applyNumberFormat="0" applyProtection="0">
      <alignment horizontal="right" vertical="center"/>
    </xf>
    <xf numFmtId="0" fontId="3" fillId="56" borderId="0" applyNumberFormat="0" applyFont="0" applyBorder="0" applyAlignment="0" applyProtection="0"/>
    <xf numFmtId="0" fontId="3" fillId="58" borderId="0" applyNumberFormat="0" applyFont="0" applyBorder="0" applyAlignment="0" applyProtection="0"/>
    <xf numFmtId="0" fontId="3" fillId="49" borderId="0" applyNumberFormat="0" applyFont="0" applyBorder="0" applyAlignment="0" applyProtection="0"/>
    <xf numFmtId="0" fontId="3" fillId="0" borderId="0" applyNumberFormat="0" applyFont="0" applyFill="0" applyBorder="0" applyAlignment="0" applyProtection="0"/>
    <xf numFmtId="0" fontId="3" fillId="49" borderId="0" applyNumberFormat="0" applyFont="0" applyBorder="0" applyAlignment="0" applyProtection="0"/>
    <xf numFmtId="0" fontId="3" fillId="0" borderId="0" applyNumberFormat="0" applyFont="0" applyFill="0" applyBorder="0" applyAlignment="0" applyProtection="0"/>
    <xf numFmtId="0" fontId="3" fillId="0" borderId="0" applyNumberFormat="0" applyFont="0" applyBorder="0" applyAlignment="0" applyProtection="0"/>
    <xf numFmtId="43" fontId="5" fillId="0" borderId="0" applyFont="0" applyFill="0" applyBorder="0" applyAlignment="0" applyProtection="0"/>
    <xf numFmtId="210" fontId="67" fillId="0" borderId="0" applyFont="0" applyFill="0" applyBorder="0" applyAlignment="0" applyProtection="0"/>
    <xf numFmtId="224" fontId="5" fillId="0" borderId="0" applyFont="0" applyFill="0" applyBorder="0" applyAlignment="0" applyProtection="0"/>
    <xf numFmtId="210" fontId="67" fillId="0" borderId="0" applyFont="0" applyFill="0" applyBorder="0" applyAlignment="0" applyProtection="0"/>
    <xf numFmtId="224" fontId="5" fillId="0" borderId="0" applyFont="0" applyFill="0" applyBorder="0" applyAlignment="0" applyProtection="0"/>
    <xf numFmtId="171" fontId="5" fillId="0" borderId="0" applyFont="0" applyFill="0" applyBorder="0" applyAlignment="0" applyProtection="0"/>
    <xf numFmtId="174" fontId="5" fillId="0" borderId="0" applyFont="0" applyFill="0" applyBorder="0" applyAlignment="0" applyProtection="0"/>
    <xf numFmtId="171" fontId="5" fillId="0" borderId="0" applyFont="0" applyFill="0" applyBorder="0" applyAlignment="0" applyProtection="0"/>
    <xf numFmtId="174" fontId="5" fillId="0" borderId="0" applyFont="0" applyFill="0" applyBorder="0" applyAlignment="0" applyProtection="0"/>
    <xf numFmtId="193" fontId="95" fillId="0" borderId="0" applyFont="0" applyFill="0" applyBorder="0" applyAlignment="0" applyProtection="0"/>
    <xf numFmtId="171" fontId="5" fillId="0" borderId="0" applyFont="0" applyFill="0" applyBorder="0" applyAlignment="0" applyProtection="0"/>
    <xf numFmtId="193" fontId="95" fillId="0" borderId="0" applyFont="0" applyFill="0" applyBorder="0" applyAlignment="0" applyProtection="0"/>
    <xf numFmtId="171" fontId="5" fillId="0" borderId="0" applyFont="0" applyFill="0" applyBorder="0" applyAlignment="0" applyProtection="0"/>
    <xf numFmtId="189" fontId="5" fillId="0" borderId="0" applyFont="0" applyFill="0" applyBorder="0" applyAlignment="0" applyProtection="0"/>
    <xf numFmtId="166" fontId="5" fillId="0" borderId="0" applyFont="0" applyFill="0" applyBorder="0" applyAlignment="0" applyProtection="0"/>
    <xf numFmtId="189" fontId="5" fillId="0" borderId="0" applyFont="0" applyFill="0" applyBorder="0" applyAlignment="0" applyProtection="0"/>
    <xf numFmtId="166" fontId="5" fillId="0" borderId="0" applyFont="0" applyFill="0" applyBorder="0" applyAlignment="0" applyProtection="0"/>
    <xf numFmtId="174" fontId="5" fillId="0" borderId="0" applyFont="0" applyFill="0" applyBorder="0" applyAlignment="0" applyProtection="0"/>
    <xf numFmtId="171" fontId="5" fillId="0" borderId="0" applyFont="0" applyFill="0" applyBorder="0" applyAlignment="0" applyProtection="0"/>
    <xf numFmtId="43"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3" fillId="0" borderId="0" applyFont="0" applyFill="0" applyBorder="0" applyAlignment="0" applyProtection="0"/>
    <xf numFmtId="237" fontId="5" fillId="0" borderId="0" applyFont="0" applyFill="0" applyBorder="0" applyAlignment="0" applyProtection="0"/>
    <xf numFmtId="179" fontId="67" fillId="0" borderId="0" applyFont="0" applyFill="0" applyBorder="0" applyAlignment="0" applyProtection="0"/>
    <xf numFmtId="171" fontId="77"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5" fillId="0" borderId="0" applyFont="0" applyFill="0" applyBorder="0" applyAlignment="0" applyProtection="0"/>
    <xf numFmtId="171" fontId="23" fillId="0" borderId="0" applyFont="0" applyFill="0" applyBorder="0" applyAlignment="0" applyProtection="0"/>
    <xf numFmtId="231" fontId="5" fillId="0" borderId="0" applyFont="0" applyFill="0" applyBorder="0" applyAlignment="0" applyProtection="0"/>
    <xf numFmtId="179" fontId="67" fillId="0" borderId="0" applyFont="0" applyFill="0" applyBorder="0" applyAlignment="0" applyProtection="0"/>
    <xf numFmtId="43" fontId="5" fillId="0" borderId="0" applyFont="0" applyFill="0" applyBorder="0" applyAlignment="0" applyProtection="0"/>
    <xf numFmtId="0" fontId="83" fillId="0" borderId="0" applyNumberFormat="0" applyFill="0" applyBorder="0" applyAlignment="0" applyProtection="0">
      <alignment vertical="top"/>
      <protection locked="0"/>
    </xf>
    <xf numFmtId="0" fontId="120" fillId="0" borderId="0" applyNumberFormat="0" applyFill="0" applyBorder="0" applyAlignment="0" applyProtection="0"/>
    <xf numFmtId="0" fontId="71" fillId="0" borderId="0" applyNumberFormat="0" applyBorder="0" applyAlignment="0"/>
    <xf numFmtId="0" fontId="47" fillId="0" borderId="0"/>
    <xf numFmtId="0" fontId="107" fillId="0" borderId="0" applyNumberFormat="0" applyBorder="0" applyAlignment="0"/>
    <xf numFmtId="0" fontId="47" fillId="0" borderId="0"/>
    <xf numFmtId="0" fontId="121" fillId="62" borderId="0">
      <alignment wrapText="1"/>
    </xf>
    <xf numFmtId="0" fontId="73" fillId="0" borderId="0"/>
    <xf numFmtId="0" fontId="123" fillId="0" borderId="0"/>
    <xf numFmtId="0" fontId="124" fillId="0" borderId="0" applyNumberFormat="0" applyFill="0" applyBorder="0" applyAlignment="0" applyProtection="0"/>
    <xf numFmtId="0" fontId="18" fillId="0" borderId="0" applyNumberFormat="0" applyFill="0" applyBorder="0" applyAlignment="0" applyProtection="0"/>
    <xf numFmtId="0" fontId="40"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40"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41"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41"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25" fillId="0" borderId="0" applyFill="0" applyBorder="0" applyProtection="0">
      <alignment horizontal="left" vertical="top"/>
    </xf>
    <xf numFmtId="0" fontId="45" fillId="0" borderId="0" applyNumberFormat="0" applyFill="0" applyBorder="0" applyAlignment="0" applyProtection="0"/>
    <xf numFmtId="0" fontId="7" fillId="0" borderId="1" applyNumberFormat="0" applyFill="0" applyAlignment="0" applyProtection="0"/>
    <xf numFmtId="0" fontId="42" fillId="0" borderId="16" applyNumberFormat="0" applyFill="0" applyAlignment="0" applyProtection="0"/>
    <xf numFmtId="0" fontId="7" fillId="0" borderId="1" applyNumberFormat="0" applyFill="0" applyAlignment="0" applyProtection="0"/>
    <xf numFmtId="0" fontId="7" fillId="0" borderId="1" applyNumberFormat="0" applyFill="0" applyAlignment="0" applyProtection="0"/>
    <xf numFmtId="0" fontId="42" fillId="0" borderId="16" applyNumberFormat="0" applyFill="0" applyAlignment="0" applyProtection="0"/>
    <xf numFmtId="0" fontId="7" fillId="0" borderId="1" applyNumberFormat="0" applyFill="0" applyAlignment="0" applyProtection="0"/>
    <xf numFmtId="0" fontId="7" fillId="0" borderId="1" applyNumberFormat="0" applyFill="0" applyAlignment="0" applyProtection="0"/>
    <xf numFmtId="0" fontId="7" fillId="0" borderId="1" applyNumberFormat="0" applyFill="0" applyAlignment="0" applyProtection="0"/>
    <xf numFmtId="0" fontId="7" fillId="0" borderId="1" applyNumberFormat="0" applyFill="0" applyAlignment="0" applyProtection="0"/>
    <xf numFmtId="0" fontId="8" fillId="0" borderId="2" applyNumberFormat="0" applyFill="0" applyAlignment="0" applyProtection="0"/>
    <xf numFmtId="0" fontId="43" fillId="0" borderId="17" applyNumberFormat="0" applyFill="0" applyAlignment="0" applyProtection="0"/>
    <xf numFmtId="0" fontId="8" fillId="0" borderId="2" applyNumberFormat="0" applyFill="0" applyAlignment="0" applyProtection="0"/>
    <xf numFmtId="0" fontId="8" fillId="0" borderId="2" applyNumberFormat="0" applyFill="0" applyAlignment="0" applyProtection="0"/>
    <xf numFmtId="0" fontId="43" fillId="0" borderId="17" applyNumberFormat="0" applyFill="0" applyAlignment="0" applyProtection="0"/>
    <xf numFmtId="0" fontId="8" fillId="0" borderId="2" applyNumberFormat="0" applyFill="0" applyAlignment="0" applyProtection="0"/>
    <xf numFmtId="0" fontId="8" fillId="0" borderId="2" applyNumberFormat="0" applyFill="0" applyAlignment="0" applyProtection="0"/>
    <xf numFmtId="0" fontId="8" fillId="0" borderId="2"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44" fillId="0" borderId="18"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44" fillId="0" borderId="18"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44"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44"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6" fillId="0" borderId="0" applyNumberFormat="0" applyFill="0" applyBorder="0" applyAlignment="0" applyProtection="0"/>
    <xf numFmtId="0" fontId="4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4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99" fillId="49" borderId="20"/>
    <xf numFmtId="0" fontId="99" fillId="49" borderId="20"/>
    <xf numFmtId="0" fontId="99" fillId="49" borderId="20"/>
    <xf numFmtId="0" fontId="99" fillId="49" borderId="20"/>
    <xf numFmtId="0" fontId="99" fillId="49" borderId="20"/>
    <xf numFmtId="0" fontId="20" fillId="0" borderId="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0" fillId="0" borderId="9" applyNumberFormat="0" applyFill="0" applyAlignment="0" applyProtection="0"/>
    <xf numFmtId="0" fontId="22" fillId="0" borderId="1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128" fillId="0" borderId="31">
      <alignment horizontal="center"/>
    </xf>
    <xf numFmtId="0" fontId="85" fillId="0" borderId="0"/>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0" fontId="129" fillId="0" borderId="0">
      <alignment vertical="top"/>
    </xf>
    <xf numFmtId="43" fontId="5" fillId="0" borderId="0" applyFont="0" applyFill="0" applyBorder="0" applyAlignment="0" applyProtection="0"/>
    <xf numFmtId="171"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71" fontId="3" fillId="0" borderId="0" applyFont="0" applyFill="0" applyBorder="0" applyAlignment="0" applyProtection="0"/>
    <xf numFmtId="0" fontId="40" fillId="0" borderId="0" applyNumberFormat="0" applyFill="0" applyBorder="0" applyAlignment="0" applyProtection="0"/>
    <xf numFmtId="0" fontId="5" fillId="0" borderId="0"/>
    <xf numFmtId="0" fontId="5" fillId="0" borderId="0"/>
    <xf numFmtId="0" fontId="5" fillId="0" borderId="0"/>
    <xf numFmtId="171" fontId="5" fillId="0" borderId="0" applyFont="0" applyFill="0" applyBorder="0" applyAlignment="0" applyProtection="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4" applyNumberFormat="0" applyAlignment="0" applyProtection="0"/>
    <xf numFmtId="0" fontId="14" fillId="7" borderId="5" applyNumberFormat="0" applyAlignment="0" applyProtection="0"/>
    <xf numFmtId="0" fontId="15" fillId="7" borderId="4" applyNumberFormat="0" applyAlignment="0" applyProtection="0"/>
    <xf numFmtId="0" fontId="16" fillId="0" borderId="6" applyNumberFormat="0" applyFill="0" applyAlignment="0" applyProtection="0"/>
    <xf numFmtId="0" fontId="17" fillId="8" borderId="7" applyNumberFormat="0" applyAlignment="0" applyProtection="0"/>
    <xf numFmtId="0" fontId="18" fillId="0" borderId="0" applyNumberFormat="0" applyFill="0" applyBorder="0" applyAlignment="0" applyProtection="0"/>
    <xf numFmtId="0" fontId="5" fillId="9"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21" fillId="33" borderId="0" applyNumberFormat="0" applyBorder="0" applyAlignment="0" applyProtection="0"/>
    <xf numFmtId="238" fontId="24" fillId="0" borderId="0">
      <alignment horizontal="center" vertical="center"/>
    </xf>
    <xf numFmtId="0" fontId="56" fillId="0" borderId="21" applyNumberFormat="0" applyFill="0" applyAlignment="0" applyProtection="0"/>
    <xf numFmtId="0" fontId="72" fillId="59" borderId="79" applyNumberFormat="0" applyBorder="0" applyAlignment="0">
      <alignment horizontal="center"/>
    </xf>
    <xf numFmtId="0" fontId="73" fillId="0" borderId="80" applyNumberFormat="0" applyFont="0" applyBorder="0" applyAlignment="0"/>
    <xf numFmtId="0" fontId="81" fillId="0" borderId="82">
      <alignment horizontal="left" vertical="center"/>
    </xf>
    <xf numFmtId="0" fontId="56" fillId="0" borderId="21" applyNumberFormat="0" applyFill="0" applyAlignment="0" applyProtection="0"/>
    <xf numFmtId="0" fontId="72" fillId="59" borderId="79" applyNumberFormat="0" applyBorder="0" applyAlignment="0">
      <alignment horizontal="center"/>
    </xf>
    <xf numFmtId="0" fontId="73" fillId="0" borderId="80" applyNumberFormat="0" applyFont="0" applyBorder="0" applyAlignment="0"/>
    <xf numFmtId="0" fontId="81" fillId="0" borderId="82">
      <alignment horizontal="left" vertical="center"/>
    </xf>
    <xf numFmtId="0" fontId="81" fillId="0" borderId="82">
      <alignment horizontal="left" vertical="center"/>
    </xf>
    <xf numFmtId="0" fontId="73" fillId="0" borderId="80" applyNumberFormat="0" applyFont="0" applyBorder="0" applyAlignment="0"/>
    <xf numFmtId="0" fontId="72" fillId="59" borderId="79" applyNumberFormat="0" applyBorder="0" applyAlignment="0">
      <alignment horizontal="center"/>
    </xf>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164" fontId="59" fillId="0" borderId="81" applyAlignment="0" applyProtection="0"/>
    <xf numFmtId="164" fontId="59" fillId="0" borderId="81"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164" fontId="59" fillId="0" borderId="81" applyAlignment="0" applyProtection="0"/>
    <xf numFmtId="164" fontId="59" fillId="0" borderId="81" applyAlignment="0" applyProtection="0"/>
    <xf numFmtId="164" fontId="59" fillId="0" borderId="81" applyAlignment="0" applyProtection="0"/>
    <xf numFmtId="164" fontId="59" fillId="0" borderId="81" applyAlignment="0" applyProtection="0"/>
    <xf numFmtId="164" fontId="59" fillId="0" borderId="81" applyAlignment="0" applyProtection="0"/>
    <xf numFmtId="164" fontId="59" fillId="0" borderId="81" applyAlignment="0" applyProtection="0"/>
    <xf numFmtId="164" fontId="59" fillId="0" borderId="81" applyAlignment="0" applyProtection="0"/>
    <xf numFmtId="164" fontId="59" fillId="0" borderId="81" applyAlignment="0" applyProtection="0"/>
    <xf numFmtId="164" fontId="59" fillId="0" borderId="81" applyAlignment="0" applyProtection="0"/>
    <xf numFmtId="164" fontId="59" fillId="0" borderId="81" applyAlignment="0" applyProtection="0"/>
    <xf numFmtId="164" fontId="59" fillId="0" borderId="81" applyAlignment="0" applyProtection="0"/>
    <xf numFmtId="164" fontId="59" fillId="0" borderId="81" applyAlignment="0" applyProtection="0"/>
    <xf numFmtId="164" fontId="59" fillId="0" borderId="81" applyAlignment="0" applyProtection="0"/>
    <xf numFmtId="164" fontId="59" fillId="0" borderId="81" applyAlignment="0" applyProtection="0"/>
    <xf numFmtId="164" fontId="59" fillId="0" borderId="81" applyAlignment="0" applyProtection="0"/>
    <xf numFmtId="164" fontId="59" fillId="0" borderId="81" applyAlignment="0" applyProtection="0"/>
    <xf numFmtId="164" fontId="59" fillId="0" borderId="81" applyAlignment="0" applyProtection="0"/>
    <xf numFmtId="164" fontId="59" fillId="0" borderId="81" applyAlignment="0" applyProtection="0"/>
    <xf numFmtId="164" fontId="59" fillId="0" borderId="81"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33" fillId="49" borderId="12" applyNumberFormat="0" applyAlignment="0" applyProtection="0"/>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2" fillId="59" borderId="79" applyNumberFormat="0" applyBorder="0" applyAlignment="0">
      <alignment horizontal="center"/>
    </xf>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73" fillId="0" borderId="80" applyNumberFormat="0" applyFont="0" applyBorder="0" applyAlignment="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81" fillId="0" borderId="82">
      <alignment horizontal="left" vertical="center"/>
    </xf>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3" fillId="0" borderId="0"/>
    <xf numFmtId="0" fontId="2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23" fillId="56" borderId="10" applyNumberFormat="0" applyFont="0" applyAlignment="0" applyProtection="0"/>
    <xf numFmtId="0" fontId="23" fillId="56" borderId="10" applyNumberFormat="0" applyFont="0" applyAlignment="0" applyProtection="0"/>
    <xf numFmtId="0" fontId="23"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23"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142" fillId="56" borderId="10" applyNumberFormat="0" applyFont="0" applyAlignment="0" applyProtection="0"/>
    <xf numFmtId="0" fontId="23" fillId="56" borderId="10" applyNumberFormat="0" applyFont="0" applyAlignment="0" applyProtection="0"/>
    <xf numFmtId="0" fontId="2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 fillId="56" borderId="10" applyNumberFormat="0" applyFon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59" fillId="0" borderId="78">
      <alignment horizontal="center"/>
    </xf>
    <xf numFmtId="0" fontId="59" fillId="0" borderId="78">
      <alignment horizontal="center"/>
    </xf>
    <xf numFmtId="0" fontId="59" fillId="0" borderId="78">
      <alignment horizontal="center"/>
    </xf>
    <xf numFmtId="0" fontId="59" fillId="0" borderId="78">
      <alignment horizontal="center"/>
    </xf>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0" fontId="39" fillId="49" borderId="15" applyNumberFormat="0" applyAlignment="0" applyProtection="0"/>
    <xf numFmtId="4" fontId="102" fillId="64" borderId="33" applyNumberFormat="0" applyProtection="0">
      <alignment vertical="center"/>
    </xf>
    <xf numFmtId="4" fontId="102" fillId="64" borderId="33" applyNumberFormat="0" applyProtection="0">
      <alignment vertical="center"/>
    </xf>
    <xf numFmtId="4" fontId="102" fillId="64" borderId="33" applyNumberFormat="0" applyProtection="0">
      <alignment vertical="center"/>
    </xf>
    <xf numFmtId="4" fontId="102" fillId="64" borderId="33" applyNumberFormat="0" applyProtection="0">
      <alignment vertical="center"/>
    </xf>
    <xf numFmtId="4" fontId="102" fillId="64" borderId="33" applyNumberFormat="0" applyProtection="0">
      <alignment vertical="center"/>
    </xf>
    <xf numFmtId="4" fontId="102" fillId="64" borderId="33" applyNumberFormat="0" applyProtection="0">
      <alignment vertical="center"/>
    </xf>
    <xf numFmtId="4" fontId="103" fillId="64" borderId="33" applyNumberFormat="0" applyProtection="0">
      <alignment vertical="center"/>
    </xf>
    <xf numFmtId="4" fontId="103" fillId="64" borderId="33" applyNumberFormat="0" applyProtection="0">
      <alignment vertical="center"/>
    </xf>
    <xf numFmtId="4" fontId="103" fillId="64" borderId="33" applyNumberFormat="0" applyProtection="0">
      <alignment vertical="center"/>
    </xf>
    <xf numFmtId="4" fontId="103" fillId="64" borderId="33" applyNumberFormat="0" applyProtection="0">
      <alignment vertical="center"/>
    </xf>
    <xf numFmtId="4" fontId="103" fillId="64" borderId="33" applyNumberFormat="0" applyProtection="0">
      <alignment vertical="center"/>
    </xf>
    <xf numFmtId="4" fontId="103" fillId="64" borderId="33" applyNumberFormat="0" applyProtection="0">
      <alignment vertical="center"/>
    </xf>
    <xf numFmtId="4" fontId="106" fillId="64" borderId="33" applyNumberFormat="0" applyProtection="0">
      <alignment horizontal="left" vertical="center" indent="1"/>
    </xf>
    <xf numFmtId="4" fontId="106" fillId="64" borderId="33" applyNumberFormat="0" applyProtection="0">
      <alignment horizontal="left" vertical="center" indent="1"/>
    </xf>
    <xf numFmtId="4" fontId="106" fillId="64" borderId="33" applyNumberFormat="0" applyProtection="0">
      <alignment horizontal="left" vertical="center" indent="1"/>
    </xf>
    <xf numFmtId="4" fontId="106" fillId="64" borderId="33" applyNumberFormat="0" applyProtection="0">
      <alignment horizontal="left" vertical="center" indent="1"/>
    </xf>
    <xf numFmtId="4" fontId="106" fillId="64" borderId="33" applyNumberFormat="0" applyProtection="0">
      <alignment horizontal="left" vertical="center" indent="1"/>
    </xf>
    <xf numFmtId="4" fontId="106" fillId="64" borderId="33" applyNumberFormat="0" applyProtection="0">
      <alignment horizontal="left" vertical="center" indent="1"/>
    </xf>
    <xf numFmtId="0" fontId="107" fillId="64" borderId="33" applyNumberFormat="0" applyProtection="0">
      <alignment horizontal="left" vertical="top" indent="1"/>
    </xf>
    <xf numFmtId="0" fontId="107" fillId="64" borderId="33" applyNumberFormat="0" applyProtection="0">
      <alignment horizontal="left" vertical="top" indent="1"/>
    </xf>
    <xf numFmtId="0" fontId="107" fillId="64" borderId="33" applyNumberFormat="0" applyProtection="0">
      <alignment horizontal="left" vertical="top" indent="1"/>
    </xf>
    <xf numFmtId="0" fontId="107" fillId="64" borderId="33" applyNumberFormat="0" applyProtection="0">
      <alignment horizontal="left" vertical="top" indent="1"/>
    </xf>
    <xf numFmtId="0" fontId="107" fillId="64" borderId="33" applyNumberFormat="0" applyProtection="0">
      <alignment horizontal="left" vertical="top" indent="1"/>
    </xf>
    <xf numFmtId="0" fontId="107" fillId="64" borderId="33" applyNumberFormat="0" applyProtection="0">
      <alignment horizontal="left" vertical="top" indent="1"/>
    </xf>
    <xf numFmtId="4" fontId="106" fillId="68" borderId="33" applyNumberFormat="0" applyProtection="0">
      <alignment horizontal="right" vertical="center"/>
    </xf>
    <xf numFmtId="4" fontId="106" fillId="68" borderId="33" applyNumberFormat="0" applyProtection="0">
      <alignment horizontal="right" vertical="center"/>
    </xf>
    <xf numFmtId="4" fontId="106" fillId="68" borderId="33" applyNumberFormat="0" applyProtection="0">
      <alignment horizontal="right" vertical="center"/>
    </xf>
    <xf numFmtId="4" fontId="106" fillId="68" borderId="33" applyNumberFormat="0" applyProtection="0">
      <alignment horizontal="right" vertical="center"/>
    </xf>
    <xf numFmtId="4" fontId="106" fillId="68" borderId="33" applyNumberFormat="0" applyProtection="0">
      <alignment horizontal="right" vertical="center"/>
    </xf>
    <xf numFmtId="4" fontId="106" fillId="68" borderId="33" applyNumberFormat="0" applyProtection="0">
      <alignment horizontal="right" vertical="center"/>
    </xf>
    <xf numFmtId="4" fontId="106" fillId="69" borderId="33" applyNumberFormat="0" applyProtection="0">
      <alignment horizontal="right" vertical="center"/>
    </xf>
    <xf numFmtId="4" fontId="106" fillId="69" borderId="33" applyNumberFormat="0" applyProtection="0">
      <alignment horizontal="right" vertical="center"/>
    </xf>
    <xf numFmtId="4" fontId="106" fillId="69" borderId="33" applyNumberFormat="0" applyProtection="0">
      <alignment horizontal="right" vertical="center"/>
    </xf>
    <xf numFmtId="4" fontId="106" fillId="69" borderId="33" applyNumberFormat="0" applyProtection="0">
      <alignment horizontal="right" vertical="center"/>
    </xf>
    <xf numFmtId="4" fontId="106" fillId="69" borderId="33" applyNumberFormat="0" applyProtection="0">
      <alignment horizontal="right" vertical="center"/>
    </xf>
    <xf numFmtId="4" fontId="106" fillId="69" borderId="33" applyNumberFormat="0" applyProtection="0">
      <alignment horizontal="right" vertical="center"/>
    </xf>
    <xf numFmtId="4" fontId="106" fillId="70" borderId="33" applyNumberFormat="0" applyProtection="0">
      <alignment horizontal="right" vertical="center"/>
    </xf>
    <xf numFmtId="4" fontId="106" fillId="70" borderId="33" applyNumberFormat="0" applyProtection="0">
      <alignment horizontal="right" vertical="center"/>
    </xf>
    <xf numFmtId="4" fontId="106" fillId="70" borderId="33" applyNumberFormat="0" applyProtection="0">
      <alignment horizontal="right" vertical="center"/>
    </xf>
    <xf numFmtId="4" fontId="106" fillId="70" borderId="33" applyNumberFormat="0" applyProtection="0">
      <alignment horizontal="right" vertical="center"/>
    </xf>
    <xf numFmtId="4" fontId="106" fillId="70" borderId="33" applyNumberFormat="0" applyProtection="0">
      <alignment horizontal="right" vertical="center"/>
    </xf>
    <xf numFmtId="4" fontId="106" fillId="70" borderId="33" applyNumberFormat="0" applyProtection="0">
      <alignment horizontal="right" vertical="center"/>
    </xf>
    <xf numFmtId="4" fontId="106" fillId="57" borderId="33" applyNumberFormat="0" applyProtection="0">
      <alignment horizontal="right" vertical="center"/>
    </xf>
    <xf numFmtId="4" fontId="106" fillId="57" borderId="33" applyNumberFormat="0" applyProtection="0">
      <alignment horizontal="right" vertical="center"/>
    </xf>
    <xf numFmtId="4" fontId="106" fillId="57" borderId="33" applyNumberFormat="0" applyProtection="0">
      <alignment horizontal="right" vertical="center"/>
    </xf>
    <xf numFmtId="4" fontId="106" fillId="57" borderId="33" applyNumberFormat="0" applyProtection="0">
      <alignment horizontal="right" vertical="center"/>
    </xf>
    <xf numFmtId="4" fontId="106" fillId="57" borderId="33" applyNumberFormat="0" applyProtection="0">
      <alignment horizontal="right" vertical="center"/>
    </xf>
    <xf numFmtId="4" fontId="106" fillId="57" borderId="33" applyNumberFormat="0" applyProtection="0">
      <alignment horizontal="right" vertical="center"/>
    </xf>
    <xf numFmtId="4" fontId="106" fillId="71" borderId="33" applyNumberFormat="0" applyProtection="0">
      <alignment horizontal="right" vertical="center"/>
    </xf>
    <xf numFmtId="4" fontId="106" fillId="71" borderId="33" applyNumberFormat="0" applyProtection="0">
      <alignment horizontal="right" vertical="center"/>
    </xf>
    <xf numFmtId="4" fontId="106" fillId="71" borderId="33" applyNumberFormat="0" applyProtection="0">
      <alignment horizontal="right" vertical="center"/>
    </xf>
    <xf numFmtId="4" fontId="106" fillId="71" borderId="33" applyNumberFormat="0" applyProtection="0">
      <alignment horizontal="right" vertical="center"/>
    </xf>
    <xf numFmtId="4" fontId="106" fillId="71" borderId="33" applyNumberFormat="0" applyProtection="0">
      <alignment horizontal="right" vertical="center"/>
    </xf>
    <xf numFmtId="4" fontId="106" fillId="71" borderId="33" applyNumberFormat="0" applyProtection="0">
      <alignment horizontal="right" vertical="center"/>
    </xf>
    <xf numFmtId="4" fontId="106" fillId="72" borderId="33" applyNumberFormat="0" applyProtection="0">
      <alignment horizontal="right" vertical="center"/>
    </xf>
    <xf numFmtId="4" fontId="106" fillId="72" borderId="33" applyNumberFormat="0" applyProtection="0">
      <alignment horizontal="right" vertical="center"/>
    </xf>
    <xf numFmtId="4" fontId="106" fillId="72" borderId="33" applyNumberFormat="0" applyProtection="0">
      <alignment horizontal="right" vertical="center"/>
    </xf>
    <xf numFmtId="4" fontId="106" fillId="72" borderId="33" applyNumberFormat="0" applyProtection="0">
      <alignment horizontal="right" vertical="center"/>
    </xf>
    <xf numFmtId="4" fontId="106" fillId="72" borderId="33" applyNumberFormat="0" applyProtection="0">
      <alignment horizontal="right" vertical="center"/>
    </xf>
    <xf numFmtId="4" fontId="106" fillId="72" borderId="33" applyNumberFormat="0" applyProtection="0">
      <alignment horizontal="right" vertical="center"/>
    </xf>
    <xf numFmtId="4" fontId="106" fillId="73" borderId="33" applyNumberFormat="0" applyProtection="0">
      <alignment horizontal="right" vertical="center"/>
    </xf>
    <xf numFmtId="4" fontId="106" fillId="73" borderId="33" applyNumberFormat="0" applyProtection="0">
      <alignment horizontal="right" vertical="center"/>
    </xf>
    <xf numFmtId="4" fontId="106" fillId="73" borderId="33" applyNumberFormat="0" applyProtection="0">
      <alignment horizontal="right" vertical="center"/>
    </xf>
    <xf numFmtId="4" fontId="106" fillId="73" borderId="33" applyNumberFormat="0" applyProtection="0">
      <alignment horizontal="right" vertical="center"/>
    </xf>
    <xf numFmtId="4" fontId="106" fillId="73" borderId="33" applyNumberFormat="0" applyProtection="0">
      <alignment horizontal="right" vertical="center"/>
    </xf>
    <xf numFmtId="4" fontId="106" fillId="73" borderId="33" applyNumberFormat="0" applyProtection="0">
      <alignment horizontal="right" vertical="center"/>
    </xf>
    <xf numFmtId="4" fontId="106" fillId="74" borderId="33" applyNumberFormat="0" applyProtection="0">
      <alignment horizontal="right" vertical="center"/>
    </xf>
    <xf numFmtId="4" fontId="106" fillId="74" borderId="33" applyNumberFormat="0" applyProtection="0">
      <alignment horizontal="right" vertical="center"/>
    </xf>
    <xf numFmtId="4" fontId="106" fillId="74" borderId="33" applyNumberFormat="0" applyProtection="0">
      <alignment horizontal="right" vertical="center"/>
    </xf>
    <xf numFmtId="4" fontId="106" fillId="74" borderId="33" applyNumberFormat="0" applyProtection="0">
      <alignment horizontal="right" vertical="center"/>
    </xf>
    <xf numFmtId="4" fontId="106" fillId="74" borderId="33" applyNumberFormat="0" applyProtection="0">
      <alignment horizontal="right" vertical="center"/>
    </xf>
    <xf numFmtId="4" fontId="106" fillId="74" borderId="33" applyNumberFormat="0" applyProtection="0">
      <alignment horizontal="right" vertical="center"/>
    </xf>
    <xf numFmtId="4" fontId="106" fillId="65" borderId="33" applyNumberFormat="0" applyProtection="0">
      <alignment horizontal="right" vertical="center"/>
    </xf>
    <xf numFmtId="4" fontId="106" fillId="65" borderId="33" applyNumberFormat="0" applyProtection="0">
      <alignment horizontal="right" vertical="center"/>
    </xf>
    <xf numFmtId="4" fontId="106" fillId="65" borderId="33" applyNumberFormat="0" applyProtection="0">
      <alignment horizontal="right" vertical="center"/>
    </xf>
    <xf numFmtId="4" fontId="106" fillId="65" borderId="33" applyNumberFormat="0" applyProtection="0">
      <alignment horizontal="right" vertical="center"/>
    </xf>
    <xf numFmtId="4" fontId="106" fillId="65" borderId="33" applyNumberFormat="0" applyProtection="0">
      <alignment horizontal="right" vertical="center"/>
    </xf>
    <xf numFmtId="4" fontId="106" fillId="65" borderId="33" applyNumberFormat="0" applyProtection="0">
      <alignment horizontal="right" vertical="center"/>
    </xf>
    <xf numFmtId="4" fontId="106" fillId="76" borderId="33" applyNumberFormat="0" applyProtection="0">
      <alignment horizontal="right" vertical="center"/>
    </xf>
    <xf numFmtId="4" fontId="106" fillId="76" borderId="33" applyNumberFormat="0" applyProtection="0">
      <alignment horizontal="right" vertical="center"/>
    </xf>
    <xf numFmtId="4" fontId="106" fillId="76" borderId="33" applyNumberFormat="0" applyProtection="0">
      <alignment horizontal="right" vertical="center"/>
    </xf>
    <xf numFmtId="4" fontId="106" fillId="76" borderId="33" applyNumberFormat="0" applyProtection="0">
      <alignment horizontal="right" vertical="center"/>
    </xf>
    <xf numFmtId="4" fontId="106" fillId="76" borderId="33" applyNumberFormat="0" applyProtection="0">
      <alignment horizontal="right" vertical="center"/>
    </xf>
    <xf numFmtId="4" fontId="106" fillId="76" borderId="33" applyNumberFormat="0" applyProtection="0">
      <alignment horizontal="right" vertical="center"/>
    </xf>
    <xf numFmtId="0" fontId="3" fillId="67" borderId="33" applyNumberFormat="0" applyProtection="0">
      <alignment horizontal="left" vertical="center" indent="1"/>
    </xf>
    <xf numFmtId="0" fontId="3" fillId="67" borderId="33" applyNumberFormat="0" applyProtection="0">
      <alignment horizontal="left" vertical="center" indent="1"/>
    </xf>
    <xf numFmtId="0" fontId="3" fillId="67" borderId="33" applyNumberFormat="0" applyProtection="0">
      <alignment horizontal="left" vertical="center" indent="1"/>
    </xf>
    <xf numFmtId="0" fontId="3" fillId="67" borderId="33" applyNumberFormat="0" applyProtection="0">
      <alignment horizontal="left" vertical="center" indent="1"/>
    </xf>
    <xf numFmtId="0" fontId="3" fillId="67" borderId="33" applyNumberFormat="0" applyProtection="0">
      <alignment horizontal="left" vertical="center" indent="1"/>
    </xf>
    <xf numFmtId="0" fontId="3" fillId="67" borderId="33" applyNumberFormat="0" applyProtection="0">
      <alignment horizontal="left" vertical="center" indent="1"/>
    </xf>
    <xf numFmtId="0" fontId="3" fillId="67" borderId="33" applyNumberFormat="0" applyProtection="0">
      <alignment horizontal="left" vertical="top" indent="1"/>
    </xf>
    <xf numFmtId="0" fontId="3" fillId="67" borderId="33" applyNumberFormat="0" applyProtection="0">
      <alignment horizontal="left" vertical="top" indent="1"/>
    </xf>
    <xf numFmtId="0" fontId="3" fillId="67" borderId="33" applyNumberFormat="0" applyProtection="0">
      <alignment horizontal="left" vertical="top" indent="1"/>
    </xf>
    <xf numFmtId="0" fontId="3" fillId="67" borderId="33" applyNumberFormat="0" applyProtection="0">
      <alignment horizontal="left" vertical="top" indent="1"/>
    </xf>
    <xf numFmtId="0" fontId="3" fillId="67" borderId="33" applyNumberFormat="0" applyProtection="0">
      <alignment horizontal="left" vertical="top" indent="1"/>
    </xf>
    <xf numFmtId="0" fontId="3" fillId="67" borderId="33" applyNumberFormat="0" applyProtection="0">
      <alignment horizontal="left" vertical="top" indent="1"/>
    </xf>
    <xf numFmtId="0" fontId="3" fillId="77" borderId="33" applyNumberFormat="0" applyProtection="0">
      <alignment horizontal="left" vertical="center" indent="1"/>
    </xf>
    <xf numFmtId="0" fontId="3" fillId="77" borderId="33" applyNumberFormat="0" applyProtection="0">
      <alignment horizontal="left" vertical="center" indent="1"/>
    </xf>
    <xf numFmtId="0" fontId="3" fillId="77" borderId="33" applyNumberFormat="0" applyProtection="0">
      <alignment horizontal="left" vertical="center" indent="1"/>
    </xf>
    <xf numFmtId="0" fontId="3" fillId="77" borderId="33" applyNumberFormat="0" applyProtection="0">
      <alignment horizontal="left" vertical="center" indent="1"/>
    </xf>
    <xf numFmtId="0" fontId="3" fillId="77" borderId="33" applyNumberFormat="0" applyProtection="0">
      <alignment horizontal="left" vertical="center" indent="1"/>
    </xf>
    <xf numFmtId="0" fontId="3" fillId="77" borderId="33" applyNumberFormat="0" applyProtection="0">
      <alignment horizontal="left" vertical="center" indent="1"/>
    </xf>
    <xf numFmtId="0" fontId="3" fillId="77" borderId="33" applyNumberFormat="0" applyProtection="0">
      <alignment horizontal="left" vertical="top" indent="1"/>
    </xf>
    <xf numFmtId="0" fontId="3" fillId="77" borderId="33" applyNumberFormat="0" applyProtection="0">
      <alignment horizontal="left" vertical="top" indent="1"/>
    </xf>
    <xf numFmtId="0" fontId="3" fillId="77" borderId="33" applyNumberFormat="0" applyProtection="0">
      <alignment horizontal="left" vertical="top" indent="1"/>
    </xf>
    <xf numFmtId="0" fontId="3" fillId="77" borderId="33" applyNumberFormat="0" applyProtection="0">
      <alignment horizontal="left" vertical="top" indent="1"/>
    </xf>
    <xf numFmtId="0" fontId="3" fillId="77" borderId="33" applyNumberFormat="0" applyProtection="0">
      <alignment horizontal="left" vertical="top" indent="1"/>
    </xf>
    <xf numFmtId="0" fontId="3" fillId="77" borderId="33" applyNumberFormat="0" applyProtection="0">
      <alignment horizontal="left" vertical="top" indent="1"/>
    </xf>
    <xf numFmtId="0" fontId="3" fillId="76" borderId="33" applyNumberFormat="0" applyProtection="0">
      <alignment horizontal="left" vertical="center" indent="1"/>
    </xf>
    <xf numFmtId="0" fontId="3" fillId="76" borderId="33" applyNumberFormat="0" applyProtection="0">
      <alignment horizontal="left" vertical="center" indent="1"/>
    </xf>
    <xf numFmtId="0" fontId="3" fillId="76" borderId="33" applyNumberFormat="0" applyProtection="0">
      <alignment horizontal="left" vertical="center" indent="1"/>
    </xf>
    <xf numFmtId="0" fontId="3" fillId="76" borderId="33" applyNumberFormat="0" applyProtection="0">
      <alignment horizontal="left" vertical="center" indent="1"/>
    </xf>
    <xf numFmtId="0" fontId="3" fillId="76" borderId="33" applyNumberFormat="0" applyProtection="0">
      <alignment horizontal="left" vertical="center" indent="1"/>
    </xf>
    <xf numFmtId="0" fontId="3" fillId="76" borderId="33" applyNumberFormat="0" applyProtection="0">
      <alignment horizontal="left" vertical="center" indent="1"/>
    </xf>
    <xf numFmtId="0" fontId="3" fillId="76" borderId="33" applyNumberFormat="0" applyProtection="0">
      <alignment horizontal="left" vertical="top" indent="1"/>
    </xf>
    <xf numFmtId="0" fontId="3" fillId="76" borderId="33" applyNumberFormat="0" applyProtection="0">
      <alignment horizontal="left" vertical="top" indent="1"/>
    </xf>
    <xf numFmtId="0" fontId="3" fillId="76" borderId="33" applyNumberFormat="0" applyProtection="0">
      <alignment horizontal="left" vertical="top" indent="1"/>
    </xf>
    <xf numFmtId="0" fontId="3" fillId="76" borderId="33" applyNumberFormat="0" applyProtection="0">
      <alignment horizontal="left" vertical="top" indent="1"/>
    </xf>
    <xf numFmtId="0" fontId="3" fillId="76" borderId="33" applyNumberFormat="0" applyProtection="0">
      <alignment horizontal="left" vertical="top" indent="1"/>
    </xf>
    <xf numFmtId="0" fontId="3" fillId="76" borderId="33" applyNumberFormat="0" applyProtection="0">
      <alignment horizontal="left" vertical="top" indent="1"/>
    </xf>
    <xf numFmtId="0" fontId="3" fillId="78" borderId="33" applyNumberFormat="0" applyProtection="0">
      <alignment horizontal="left" vertical="center" indent="1"/>
    </xf>
    <xf numFmtId="0" fontId="3" fillId="78" borderId="33" applyNumberFormat="0" applyProtection="0">
      <alignment horizontal="left" vertical="center" indent="1"/>
    </xf>
    <xf numFmtId="0" fontId="3" fillId="78" borderId="33" applyNumberFormat="0" applyProtection="0">
      <alignment horizontal="left" vertical="center" indent="1"/>
    </xf>
    <xf numFmtId="0" fontId="3" fillId="78" borderId="33" applyNumberFormat="0" applyProtection="0">
      <alignment horizontal="left" vertical="center" indent="1"/>
    </xf>
    <xf numFmtId="0" fontId="3" fillId="78" borderId="33" applyNumberFormat="0" applyProtection="0">
      <alignment horizontal="left" vertical="center" indent="1"/>
    </xf>
    <xf numFmtId="0" fontId="3" fillId="78" borderId="33" applyNumberFormat="0" applyProtection="0">
      <alignment horizontal="left" vertical="center" indent="1"/>
    </xf>
    <xf numFmtId="0" fontId="3" fillId="78" borderId="33" applyNumberFormat="0" applyProtection="0">
      <alignment horizontal="left" vertical="top" indent="1"/>
    </xf>
    <xf numFmtId="0" fontId="3" fillId="78" borderId="33" applyNumberFormat="0" applyProtection="0">
      <alignment horizontal="left" vertical="top" indent="1"/>
    </xf>
    <xf numFmtId="0" fontId="3" fillId="78" borderId="33" applyNumberFormat="0" applyProtection="0">
      <alignment horizontal="left" vertical="top" indent="1"/>
    </xf>
    <xf numFmtId="0" fontId="3" fillId="78" borderId="33" applyNumberFormat="0" applyProtection="0">
      <alignment horizontal="left" vertical="top" indent="1"/>
    </xf>
    <xf numFmtId="0" fontId="3" fillId="78" borderId="33" applyNumberFormat="0" applyProtection="0">
      <alignment horizontal="left" vertical="top" indent="1"/>
    </xf>
    <xf numFmtId="0" fontId="3" fillId="78" borderId="33" applyNumberFormat="0" applyProtection="0">
      <alignment horizontal="left" vertical="top" indent="1"/>
    </xf>
    <xf numFmtId="4" fontId="106" fillId="78" borderId="33" applyNumberFormat="0" applyProtection="0">
      <alignment vertical="center"/>
    </xf>
    <xf numFmtId="4" fontId="106" fillId="78" borderId="33" applyNumberFormat="0" applyProtection="0">
      <alignment vertical="center"/>
    </xf>
    <xf numFmtId="4" fontId="106" fillId="78" borderId="33" applyNumberFormat="0" applyProtection="0">
      <alignment vertical="center"/>
    </xf>
    <xf numFmtId="4" fontId="106" fillId="78" borderId="33" applyNumberFormat="0" applyProtection="0">
      <alignment vertical="center"/>
    </xf>
    <xf numFmtId="4" fontId="106" fillId="78" borderId="33" applyNumberFormat="0" applyProtection="0">
      <alignment vertical="center"/>
    </xf>
    <xf numFmtId="4" fontId="106" fillId="78" borderId="33" applyNumberFormat="0" applyProtection="0">
      <alignment vertical="center"/>
    </xf>
    <xf numFmtId="4" fontId="109" fillId="78" borderId="33" applyNumberFormat="0" applyProtection="0">
      <alignment vertical="center"/>
    </xf>
    <xf numFmtId="4" fontId="109" fillId="78" borderId="33" applyNumberFormat="0" applyProtection="0">
      <alignment vertical="center"/>
    </xf>
    <xf numFmtId="4" fontId="109" fillId="78" borderId="33" applyNumberFormat="0" applyProtection="0">
      <alignment vertical="center"/>
    </xf>
    <xf numFmtId="4" fontId="109" fillId="78" borderId="33" applyNumberFormat="0" applyProtection="0">
      <alignment vertical="center"/>
    </xf>
    <xf numFmtId="4" fontId="109" fillId="78" borderId="33" applyNumberFormat="0" applyProtection="0">
      <alignment vertical="center"/>
    </xf>
    <xf numFmtId="4" fontId="109" fillId="78" borderId="33" applyNumberFormat="0" applyProtection="0">
      <alignment vertical="center"/>
    </xf>
    <xf numFmtId="4" fontId="102" fillId="76" borderId="37" applyNumberFormat="0" applyProtection="0">
      <alignment horizontal="left" vertical="center" indent="1"/>
    </xf>
    <xf numFmtId="4" fontId="102" fillId="76" borderId="37" applyNumberFormat="0" applyProtection="0">
      <alignment horizontal="left" vertical="center" indent="1"/>
    </xf>
    <xf numFmtId="4" fontId="102" fillId="76" borderId="37" applyNumberFormat="0" applyProtection="0">
      <alignment horizontal="left" vertical="center" indent="1"/>
    </xf>
    <xf numFmtId="4" fontId="102" fillId="76" borderId="37" applyNumberFormat="0" applyProtection="0">
      <alignment horizontal="left" vertical="center" indent="1"/>
    </xf>
    <xf numFmtId="4" fontId="102" fillId="76" borderId="37" applyNumberFormat="0" applyProtection="0">
      <alignment horizontal="left" vertical="center" indent="1"/>
    </xf>
    <xf numFmtId="4" fontId="102" fillId="76" borderId="37" applyNumberFormat="0" applyProtection="0">
      <alignment horizontal="left" vertical="center" indent="1"/>
    </xf>
    <xf numFmtId="0" fontId="71" fillId="62" borderId="33" applyNumberFormat="0" applyProtection="0">
      <alignment horizontal="left" vertical="top" indent="1"/>
    </xf>
    <xf numFmtId="0" fontId="71" fillId="62" borderId="33" applyNumberFormat="0" applyProtection="0">
      <alignment horizontal="left" vertical="top" indent="1"/>
    </xf>
    <xf numFmtId="0" fontId="71" fillId="62" borderId="33" applyNumberFormat="0" applyProtection="0">
      <alignment horizontal="left" vertical="top" indent="1"/>
    </xf>
    <xf numFmtId="0" fontId="71" fillId="62" borderId="33" applyNumberFormat="0" applyProtection="0">
      <alignment horizontal="left" vertical="top" indent="1"/>
    </xf>
    <xf numFmtId="0" fontId="71" fillId="62" borderId="33" applyNumberFormat="0" applyProtection="0">
      <alignment horizontal="left" vertical="top" indent="1"/>
    </xf>
    <xf numFmtId="0" fontId="71" fillId="62" borderId="33" applyNumberFormat="0" applyProtection="0">
      <alignment horizontal="left" vertical="top" indent="1"/>
    </xf>
    <xf numFmtId="4" fontId="106" fillId="78" borderId="33" applyNumberFormat="0" applyProtection="0">
      <alignment horizontal="right" vertical="center"/>
    </xf>
    <xf numFmtId="4" fontId="106" fillId="78" borderId="33" applyNumberFormat="0" applyProtection="0">
      <alignment horizontal="right" vertical="center"/>
    </xf>
    <xf numFmtId="4" fontId="106" fillId="78" borderId="33" applyNumberFormat="0" applyProtection="0">
      <alignment horizontal="right" vertical="center"/>
    </xf>
    <xf numFmtId="4" fontId="106" fillId="78" borderId="33" applyNumberFormat="0" applyProtection="0">
      <alignment horizontal="right" vertical="center"/>
    </xf>
    <xf numFmtId="4" fontId="106" fillId="78" borderId="33" applyNumberFormat="0" applyProtection="0">
      <alignment horizontal="right" vertical="center"/>
    </xf>
    <xf numFmtId="4" fontId="106" fillId="78" borderId="33" applyNumberFormat="0" applyProtection="0">
      <alignment horizontal="right" vertical="center"/>
    </xf>
    <xf numFmtId="4" fontId="109" fillId="78" borderId="33" applyNumberFormat="0" applyProtection="0">
      <alignment horizontal="right" vertical="center"/>
    </xf>
    <xf numFmtId="4" fontId="109" fillId="78" borderId="33" applyNumberFormat="0" applyProtection="0">
      <alignment horizontal="right" vertical="center"/>
    </xf>
    <xf numFmtId="4" fontId="109" fillId="78" borderId="33" applyNumberFormat="0" applyProtection="0">
      <alignment horizontal="right" vertical="center"/>
    </xf>
    <xf numFmtId="4" fontId="109" fillId="78" borderId="33" applyNumberFormat="0" applyProtection="0">
      <alignment horizontal="right" vertical="center"/>
    </xf>
    <xf numFmtId="4" fontId="109" fillId="78" borderId="33" applyNumberFormat="0" applyProtection="0">
      <alignment horizontal="right" vertical="center"/>
    </xf>
    <xf numFmtId="4" fontId="109" fillId="78" borderId="33" applyNumberFormat="0" applyProtection="0">
      <alignment horizontal="right" vertical="center"/>
    </xf>
    <xf numFmtId="4" fontId="114" fillId="76" borderId="33" applyNumberFormat="0" applyProtection="0">
      <alignment horizontal="left" vertical="center" indent="1"/>
    </xf>
    <xf numFmtId="4" fontId="114" fillId="76" borderId="33" applyNumberFormat="0" applyProtection="0">
      <alignment horizontal="left" vertical="center" indent="1"/>
    </xf>
    <xf numFmtId="4" fontId="114" fillId="76" borderId="33" applyNumberFormat="0" applyProtection="0">
      <alignment horizontal="left" vertical="center" indent="1"/>
    </xf>
    <xf numFmtId="4" fontId="114" fillId="76" borderId="33" applyNumberFormat="0" applyProtection="0">
      <alignment horizontal="left" vertical="center" indent="1"/>
    </xf>
    <xf numFmtId="4" fontId="114" fillId="76" borderId="33" applyNumberFormat="0" applyProtection="0">
      <alignment horizontal="left" vertical="center" indent="1"/>
    </xf>
    <xf numFmtId="4" fontId="114" fillId="76" borderId="33" applyNumberFormat="0" applyProtection="0">
      <alignment horizontal="left" vertical="center" indent="1"/>
    </xf>
    <xf numFmtId="0" fontId="71" fillId="77" borderId="33" applyNumberFormat="0" applyProtection="0">
      <alignment horizontal="left" vertical="top" indent="1"/>
    </xf>
    <xf numFmtId="0" fontId="71" fillId="77" borderId="33" applyNumberFormat="0" applyProtection="0">
      <alignment horizontal="left" vertical="top" indent="1"/>
    </xf>
    <xf numFmtId="0" fontId="71" fillId="77" borderId="33" applyNumberFormat="0" applyProtection="0">
      <alignment horizontal="left" vertical="top" indent="1"/>
    </xf>
    <xf numFmtId="0" fontId="71" fillId="77" borderId="33" applyNumberFormat="0" applyProtection="0">
      <alignment horizontal="left" vertical="top" indent="1"/>
    </xf>
    <xf numFmtId="0" fontId="71" fillId="77" borderId="33" applyNumberFormat="0" applyProtection="0">
      <alignment horizontal="left" vertical="top" indent="1"/>
    </xf>
    <xf numFmtId="0" fontId="71" fillId="77" borderId="33" applyNumberFormat="0" applyProtection="0">
      <alignment horizontal="left" vertical="top" indent="1"/>
    </xf>
    <xf numFmtId="4" fontId="118" fillId="77" borderId="37" applyNumberFormat="0" applyProtection="0">
      <alignment horizontal="left" vertical="center" indent="1"/>
    </xf>
    <xf numFmtId="4" fontId="118" fillId="77" borderId="37" applyNumberFormat="0" applyProtection="0">
      <alignment horizontal="left" vertical="center" indent="1"/>
    </xf>
    <xf numFmtId="4" fontId="118" fillId="77" borderId="37" applyNumberFormat="0" applyProtection="0">
      <alignment horizontal="left" vertical="center" indent="1"/>
    </xf>
    <xf numFmtId="4" fontId="118" fillId="77" borderId="37" applyNumberFormat="0" applyProtection="0">
      <alignment horizontal="left" vertical="center" indent="1"/>
    </xf>
    <xf numFmtId="4" fontId="118" fillId="77" borderId="37" applyNumberFormat="0" applyProtection="0">
      <alignment horizontal="left" vertical="center" indent="1"/>
    </xf>
    <xf numFmtId="4" fontId="118" fillId="77" borderId="37" applyNumberFormat="0" applyProtection="0">
      <alignment horizontal="left" vertical="center" indent="1"/>
    </xf>
    <xf numFmtId="4" fontId="119" fillId="78" borderId="33" applyNumberFormat="0" applyProtection="0">
      <alignment horizontal="right" vertical="center"/>
    </xf>
    <xf numFmtId="4" fontId="119" fillId="78" borderId="33" applyNumberFormat="0" applyProtection="0">
      <alignment horizontal="right" vertical="center"/>
    </xf>
    <xf numFmtId="4" fontId="119" fillId="78" borderId="33" applyNumberFormat="0" applyProtection="0">
      <alignment horizontal="right" vertical="center"/>
    </xf>
    <xf numFmtId="4" fontId="119" fillId="78" borderId="33" applyNumberFormat="0" applyProtection="0">
      <alignment horizontal="right" vertical="center"/>
    </xf>
    <xf numFmtId="4" fontId="119" fillId="78" borderId="33" applyNumberFormat="0" applyProtection="0">
      <alignment horizontal="right" vertical="center"/>
    </xf>
    <xf numFmtId="4" fontId="119" fillId="78" borderId="33" applyNumberFormat="0" applyProtection="0">
      <alignment horizontal="right" vertical="center"/>
    </xf>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214" fontId="2" fillId="0" borderId="22" applyFont="0" applyFill="0" applyBorder="0" applyProtection="0">
      <alignment horizontal="center"/>
    </xf>
    <xf numFmtId="43" fontId="5" fillId="0" borderId="0" applyFont="0" applyFill="0" applyBorder="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4" applyNumberFormat="0" applyAlignment="0" applyProtection="0"/>
    <xf numFmtId="0" fontId="14" fillId="7" borderId="5" applyNumberFormat="0" applyAlignment="0" applyProtection="0"/>
    <xf numFmtId="0" fontId="15" fillId="7" borderId="4" applyNumberFormat="0" applyAlignment="0" applyProtection="0"/>
    <xf numFmtId="0" fontId="16" fillId="0" borderId="6" applyNumberFormat="0" applyFill="0" applyAlignment="0" applyProtection="0"/>
    <xf numFmtId="0" fontId="17" fillId="8" borderId="7"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21" fillId="33" borderId="0" applyNumberFormat="0" applyBorder="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214" fontId="2" fillId="0" borderId="81" applyFont="0" applyFill="0" applyBorder="0" applyProtection="0">
      <alignment horizontal="center"/>
    </xf>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0" fontId="56" fillId="0" borderId="21" applyNumberFormat="0" applyFill="0" applyAlignment="0" applyProtection="0"/>
    <xf numFmtId="171" fontId="1" fillId="0" borderId="0" applyFont="0" applyFill="0" applyBorder="0" applyAlignment="0" applyProtection="0"/>
    <xf numFmtId="0" fontId="1" fillId="0" borderId="0"/>
    <xf numFmtId="9" fontId="1" fillId="0" borderId="0" applyFont="0" applyFill="0" applyBorder="0" applyAlignment="0" applyProtection="0"/>
    <xf numFmtId="0" fontId="56" fillId="0" borderId="21" applyNumberFormat="0" applyFill="0" applyAlignment="0" applyProtection="0"/>
    <xf numFmtId="0" fontId="56" fillId="0" borderId="21" applyNumberFormat="0" applyFill="0" applyAlignment="0" applyProtection="0"/>
    <xf numFmtId="0" fontId="5" fillId="0" borderId="0"/>
    <xf numFmtId="236" fontId="5" fillId="0" borderId="0"/>
    <xf numFmtId="0" fontId="6" fillId="0" borderId="0" applyNumberFormat="0" applyFill="0" applyBorder="0" applyAlignment="0" applyProtection="0"/>
    <xf numFmtId="0" fontId="107" fillId="0" borderId="0" applyNumberFormat="0" applyBorder="0" applyAlignment="0"/>
    <xf numFmtId="0" fontId="71" fillId="0" borderId="0" applyNumberFormat="0" applyBorder="0" applyAlignment="0"/>
    <xf numFmtId="0" fontId="107" fillId="0" borderId="0" applyNumberFormat="0" applyBorder="0" applyAlignment="0"/>
    <xf numFmtId="0" fontId="36" fillId="40" borderId="12" applyNumberFormat="0" applyAlignment="0" applyProtection="0"/>
    <xf numFmtId="0" fontId="17" fillId="8" borderId="7" applyNumberFormat="0" applyAlignment="0" applyProtection="0"/>
    <xf numFmtId="0" fontId="16" fillId="0" borderId="6" applyNumberFormat="0" applyFill="0" applyAlignment="0" applyProtection="0"/>
    <xf numFmtId="174" fontId="5" fillId="0" borderId="0" applyFont="0" applyFill="0" applyBorder="0" applyAlignment="0" applyProtection="0"/>
    <xf numFmtId="0" fontId="71" fillId="0" borderId="0" applyNumberFormat="0" applyBorder="0" applyAlignment="0"/>
    <xf numFmtId="0" fontId="107" fillId="0" borderId="0" applyNumberFormat="0" applyBorder="0" applyAlignment="0"/>
    <xf numFmtId="0" fontId="3" fillId="0" borderId="0"/>
    <xf numFmtId="233" fontId="3" fillId="0" borderId="0" applyFont="0" applyFill="0" applyBorder="0" applyAlignment="0" applyProtection="0"/>
    <xf numFmtId="236" fontId="5" fillId="0" borderId="0"/>
    <xf numFmtId="0" fontId="71" fillId="0" borderId="0" applyNumberFormat="0" applyBorder="0" applyAlignment="0"/>
    <xf numFmtId="0" fontId="5" fillId="0" borderId="0"/>
    <xf numFmtId="174" fontId="5" fillId="0" borderId="0" applyFont="0" applyFill="0" applyBorder="0" applyAlignment="0" applyProtection="0"/>
    <xf numFmtId="233" fontId="3" fillId="0" borderId="0" applyFont="0" applyFill="0" applyBorder="0" applyAlignment="0" applyProtection="0"/>
    <xf numFmtId="0" fontId="16" fillId="0" borderId="6" applyNumberFormat="0" applyFill="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 fillId="0" borderId="0"/>
    <xf numFmtId="0" fontId="5" fillId="0" borderId="0"/>
    <xf numFmtId="0" fontId="5" fillId="0" borderId="0"/>
    <xf numFmtId="0" fontId="5" fillId="0" borderId="0"/>
    <xf numFmtId="174" fontId="5" fillId="0" borderId="0" applyFont="0" applyFill="0" applyBorder="0" applyAlignment="0" applyProtection="0"/>
    <xf numFmtId="233" fontId="3" fillId="0" borderId="0" applyFont="0" applyFill="0" applyBorder="0" applyAlignment="0" applyProtection="0"/>
    <xf numFmtId="0" fontId="5" fillId="0" borderId="0"/>
    <xf numFmtId="0" fontId="36" fillId="40" borderId="12" applyNumberFormat="0" applyAlignment="0" applyProtection="0"/>
    <xf numFmtId="0" fontId="5" fillId="0" borderId="0"/>
    <xf numFmtId="0" fontId="6" fillId="0" borderId="0" applyNumberFormat="0" applyFill="0" applyBorder="0" applyAlignment="0" applyProtection="0"/>
    <xf numFmtId="234" fontId="3" fillId="0" borderId="0" applyFont="0" applyFill="0" applyBorder="0" applyAlignment="0" applyProtection="0"/>
    <xf numFmtId="0" fontId="36" fillId="40" borderId="12" applyNumberFormat="0" applyAlignment="0" applyProtection="0"/>
    <xf numFmtId="0" fontId="81" fillId="0" borderId="42" applyNumberFormat="0" applyAlignment="0" applyProtection="0">
      <alignment horizontal="left" vertical="center"/>
    </xf>
    <xf numFmtId="233" fontId="3" fillId="0" borderId="0" applyFont="0" applyFill="0" applyBorder="0" applyAlignment="0" applyProtection="0"/>
    <xf numFmtId="0" fontId="107" fillId="0" borderId="0" applyNumberFormat="0" applyBorder="0" applyAlignment="0"/>
    <xf numFmtId="0" fontId="5" fillId="0" borderId="0"/>
    <xf numFmtId="0" fontId="6" fillId="0" borderId="0" applyNumberFormat="0" applyFill="0" applyBorder="0" applyAlignment="0" applyProtection="0"/>
    <xf numFmtId="0" fontId="107" fillId="0" borderId="0" applyNumberFormat="0" applyBorder="0" applyAlignment="0"/>
    <xf numFmtId="0" fontId="71" fillId="0" borderId="0" applyNumberFormat="0" applyBorder="0" applyAlignment="0"/>
    <xf numFmtId="233" fontId="3" fillId="0" borderId="0" applyFont="0" applyFill="0" applyBorder="0" applyAlignment="0" applyProtection="0"/>
    <xf numFmtId="0" fontId="36" fillId="40" borderId="12" applyNumberFormat="0" applyAlignment="0" applyProtection="0"/>
    <xf numFmtId="0" fontId="36" fillId="40" borderId="12" applyNumberFormat="0" applyAlignment="0" applyProtection="0"/>
    <xf numFmtId="0" fontId="36" fillId="40" borderId="12" applyNumberFormat="0" applyAlignment="0" applyProtection="0"/>
    <xf numFmtId="0" fontId="5" fillId="0" borderId="0"/>
    <xf numFmtId="0" fontId="36" fillId="40" borderId="12" applyNumberFormat="0" applyAlignment="0" applyProtection="0"/>
    <xf numFmtId="0" fontId="3" fillId="0" borderId="0"/>
    <xf numFmtId="0" fontId="3" fillId="0" borderId="0"/>
    <xf numFmtId="0" fontId="5" fillId="0" borderId="0"/>
    <xf numFmtId="236" fontId="5" fillId="0" borderId="0"/>
    <xf numFmtId="0" fontId="3" fillId="0" borderId="0"/>
    <xf numFmtId="0" fontId="97" fillId="0" borderId="0"/>
    <xf numFmtId="0" fontId="97" fillId="0" borderId="0"/>
    <xf numFmtId="0" fontId="5" fillId="0" borderId="0"/>
    <xf numFmtId="236" fontId="5" fillId="0" borderId="0"/>
    <xf numFmtId="236" fontId="5" fillId="0" borderId="0"/>
    <xf numFmtId="236" fontId="5" fillId="0" borderId="0"/>
    <xf numFmtId="0" fontId="3" fillId="0" borderId="0"/>
    <xf numFmtId="236" fontId="5" fillId="0" borderId="0"/>
    <xf numFmtId="0" fontId="3" fillId="0" borderId="0"/>
    <xf numFmtId="0" fontId="3" fillId="0" borderId="0"/>
    <xf numFmtId="0" fontId="97" fillId="0" borderId="0"/>
    <xf numFmtId="0" fontId="5" fillId="0" borderId="0"/>
    <xf numFmtId="236" fontId="5" fillId="0" borderId="0"/>
    <xf numFmtId="236" fontId="5" fillId="0" borderId="0"/>
    <xf numFmtId="236" fontId="5" fillId="0" borderId="0"/>
    <xf numFmtId="236" fontId="5" fillId="0" borderId="0"/>
    <xf numFmtId="0" fontId="3" fillId="0" borderId="0"/>
    <xf numFmtId="236" fontId="5" fillId="0" borderId="0"/>
    <xf numFmtId="236" fontId="5" fillId="0" borderId="0"/>
    <xf numFmtId="0" fontId="3" fillId="0" borderId="0"/>
    <xf numFmtId="236" fontId="5" fillId="0" borderId="0"/>
    <xf numFmtId="0" fontId="97" fillId="0" borderId="0"/>
    <xf numFmtId="0" fontId="93" fillId="0" borderId="0" applyNumberFormat="0" applyFill="0" applyBorder="0" applyAlignment="0" applyProtection="0"/>
    <xf numFmtId="0" fontId="3" fillId="0" borderId="0"/>
    <xf numFmtId="0" fontId="93" fillId="0" borderId="0" applyNumberFormat="0" applyFill="0" applyBorder="0" applyAlignment="0" applyProtection="0"/>
    <xf numFmtId="236" fontId="5" fillId="0" borderId="0"/>
    <xf numFmtId="0" fontId="97" fillId="0" borderId="0"/>
    <xf numFmtId="0" fontId="48" fillId="0" borderId="0"/>
    <xf numFmtId="189"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3" fillId="0" borderId="0"/>
    <xf numFmtId="189" fontId="3" fillId="0" borderId="0"/>
    <xf numFmtId="0" fontId="48" fillId="0" borderId="0"/>
    <xf numFmtId="236" fontId="5" fillId="0" borderId="0"/>
    <xf numFmtId="0" fontId="93" fillId="0" borderId="0" applyNumberFormat="0" applyFill="0" applyBorder="0" applyAlignment="0" applyProtection="0"/>
    <xf numFmtId="236" fontId="5" fillId="0" borderId="0"/>
    <xf numFmtId="236" fontId="5" fillId="0" borderId="0"/>
    <xf numFmtId="236" fontId="5" fillId="0" borderId="0"/>
    <xf numFmtId="0" fontId="3" fillId="0" borderId="0"/>
    <xf numFmtId="236" fontId="5" fillId="0" borderId="0"/>
    <xf numFmtId="236" fontId="5" fillId="0" borderId="0"/>
    <xf numFmtId="236" fontId="5" fillId="0" borderId="0"/>
    <xf numFmtId="236" fontId="5" fillId="0" borderId="0"/>
    <xf numFmtId="236" fontId="5" fillId="0" borderId="0"/>
    <xf numFmtId="0" fontId="5" fillId="0" borderId="0"/>
    <xf numFmtId="0" fontId="71" fillId="0" borderId="0" applyNumberFormat="0" applyBorder="0" applyAlignment="0"/>
    <xf numFmtId="0" fontId="97" fillId="0" borderId="0"/>
    <xf numFmtId="0" fontId="3" fillId="0" borderId="0"/>
    <xf numFmtId="0" fontId="3" fillId="0" borderId="0"/>
    <xf numFmtId="0" fontId="3" fillId="0" borderId="0"/>
    <xf numFmtId="0" fontId="36" fillId="40" borderId="12" applyNumberFormat="0" applyAlignment="0" applyProtection="0"/>
    <xf numFmtId="0" fontId="107" fillId="0" borderId="0" applyNumberFormat="0" applyBorder="0" applyAlignment="0"/>
    <xf numFmtId="0" fontId="71" fillId="0" borderId="0" applyNumberFormat="0" applyBorder="0" applyAlignment="0"/>
    <xf numFmtId="0" fontId="81" fillId="0" borderId="28" applyNumberFormat="0" applyAlignment="0" applyProtection="0">
      <alignment horizontal="left" vertical="center"/>
    </xf>
    <xf numFmtId="234" fontId="3" fillId="0" borderId="0" applyFont="0" applyFill="0" applyBorder="0" applyAlignment="0" applyProtection="0"/>
    <xf numFmtId="236" fontId="5" fillId="0" borderId="0"/>
    <xf numFmtId="0" fontId="3" fillId="0" borderId="0" applyFont="0" applyFill="0" applyBorder="0" applyAlignment="0" applyProtection="0"/>
    <xf numFmtId="0" fontId="107" fillId="0" borderId="0" applyNumberFormat="0" applyBorder="0" applyAlignment="0"/>
    <xf numFmtId="0" fontId="36" fillId="40" borderId="12" applyNumberFormat="0" applyAlignment="0" applyProtection="0"/>
    <xf numFmtId="0" fontId="6" fillId="0" borderId="0" applyNumberFormat="0" applyFill="0" applyBorder="0" applyAlignment="0" applyProtection="0"/>
    <xf numFmtId="0" fontId="5" fillId="0" borderId="0"/>
    <xf numFmtId="0" fontId="6" fillId="0" borderId="0" applyNumberFormat="0" applyFill="0" applyBorder="0" applyAlignment="0" applyProtection="0"/>
    <xf numFmtId="236" fontId="5" fillId="0" borderId="0"/>
    <xf numFmtId="236" fontId="5" fillId="0" borderId="0"/>
    <xf numFmtId="174" fontId="5" fillId="0" borderId="0" applyFont="0" applyFill="0" applyBorder="0" applyAlignment="0" applyProtection="0"/>
    <xf numFmtId="0" fontId="107" fillId="0" borderId="0" applyNumberFormat="0" applyBorder="0" applyAlignment="0"/>
    <xf numFmtId="0" fontId="71" fillId="0" borderId="0" applyNumberFormat="0" applyBorder="0" applyAlignment="0"/>
    <xf numFmtId="233" fontId="3" fillId="0" borderId="0" applyFont="0" applyFill="0" applyBorder="0" applyAlignment="0" applyProtection="0"/>
    <xf numFmtId="0" fontId="6" fillId="0" borderId="0" applyNumberFormat="0" applyFill="0" applyBorder="0" applyAlignment="0" applyProtection="0"/>
    <xf numFmtId="0" fontId="5" fillId="0" borderId="0"/>
    <xf numFmtId="0" fontId="5" fillId="0" borderId="0"/>
    <xf numFmtId="0" fontId="5" fillId="0" borderId="0"/>
    <xf numFmtId="0" fontId="17" fillId="8" borderId="7" applyNumberFormat="0" applyAlignment="0" applyProtection="0"/>
    <xf numFmtId="0" fontId="107" fillId="0" borderId="0" applyNumberFormat="0" applyBorder="0" applyAlignment="0"/>
    <xf numFmtId="0" fontId="5" fillId="0" borderId="0"/>
    <xf numFmtId="0" fontId="71" fillId="0" borderId="0" applyNumberFormat="0" applyBorder="0" applyAlignment="0"/>
    <xf numFmtId="0" fontId="6" fillId="0" borderId="0" applyNumberFormat="0" applyFill="0" applyBorder="0" applyAlignment="0" applyProtection="0"/>
    <xf numFmtId="174" fontId="5" fillId="0" borderId="0" applyFont="0" applyFill="0" applyBorder="0" applyAlignment="0" applyProtection="0"/>
    <xf numFmtId="0" fontId="71" fillId="0" borderId="0" applyNumberFormat="0" applyBorder="0" applyAlignment="0"/>
    <xf numFmtId="0" fontId="3" fillId="0" borderId="0" applyFont="0" applyFill="0" applyBorder="0" applyAlignment="0" applyProtection="0"/>
    <xf numFmtId="0" fontId="71" fillId="0" borderId="0" applyNumberFormat="0" applyBorder="0" applyAlignment="0"/>
    <xf numFmtId="0" fontId="107" fillId="0" borderId="0" applyNumberFormat="0" applyBorder="0" applyAlignment="0"/>
    <xf numFmtId="233" fontId="3" fillId="0" borderId="0" applyFont="0" applyFill="0" applyBorder="0" applyAlignment="0" applyProtection="0"/>
    <xf numFmtId="0" fontId="107" fillId="0" borderId="0" applyNumberFormat="0" applyBorder="0" applyAlignment="0"/>
    <xf numFmtId="236" fontId="5" fillId="0" borderId="0"/>
    <xf numFmtId="0" fontId="17" fillId="8" borderId="7" applyNumberFormat="0" applyAlignment="0" applyProtection="0"/>
    <xf numFmtId="0" fontId="5" fillId="0" borderId="0"/>
    <xf numFmtId="0" fontId="6" fillId="0" borderId="0" applyNumberFormat="0" applyFill="0" applyBorder="0" applyAlignment="0" applyProtection="0"/>
    <xf numFmtId="0" fontId="16" fillId="0" borderId="6" applyNumberFormat="0" applyFill="0" applyAlignment="0" applyProtection="0"/>
    <xf numFmtId="0" fontId="17" fillId="8" borderId="7" applyNumberFormat="0" applyAlignment="0" applyProtection="0"/>
    <xf numFmtId="0" fontId="48" fillId="0" borderId="0"/>
    <xf numFmtId="174" fontId="5" fillId="0" borderId="0" applyFont="0" applyFill="0" applyBorder="0" applyAlignment="0" applyProtection="0"/>
    <xf numFmtId="0" fontId="93" fillId="0" borderId="0" applyNumberFormat="0" applyFill="0" applyBorder="0" applyAlignment="0" applyProtection="0"/>
    <xf numFmtId="236" fontId="5" fillId="0" borderId="0"/>
    <xf numFmtId="0" fontId="6" fillId="0" borderId="0" applyNumberFormat="0" applyFill="0" applyBorder="0" applyAlignment="0" applyProtection="0"/>
    <xf numFmtId="0" fontId="97" fillId="0" borderId="0"/>
    <xf numFmtId="174" fontId="5" fillId="0" borderId="0" applyFont="0" applyFill="0" applyBorder="0" applyAlignment="0" applyProtection="0"/>
    <xf numFmtId="236" fontId="5" fillId="0" borderId="0"/>
    <xf numFmtId="236" fontId="5" fillId="0" borderId="0"/>
    <xf numFmtId="0" fontId="3" fillId="0" borderId="0"/>
    <xf numFmtId="236" fontId="5" fillId="0" borderId="0"/>
    <xf numFmtId="0" fontId="17" fillId="8" borderId="7" applyNumberFormat="0" applyAlignment="0" applyProtection="0"/>
    <xf numFmtId="0" fontId="5" fillId="0" borderId="0"/>
    <xf numFmtId="0" fontId="36" fillId="40" borderId="12" applyNumberFormat="0" applyAlignment="0" applyProtection="0"/>
    <xf numFmtId="0" fontId="107" fillId="0" borderId="0" applyNumberFormat="0" applyBorder="0" applyAlignment="0"/>
    <xf numFmtId="0" fontId="71" fillId="0" borderId="0" applyNumberFormat="0" applyBorder="0" applyAlignment="0"/>
    <xf numFmtId="0" fontId="3" fillId="0" borderId="0" applyFont="0" applyFill="0" applyBorder="0" applyAlignment="0" applyProtection="0"/>
    <xf numFmtId="0" fontId="17" fillId="8" borderId="7" applyNumberFormat="0" applyAlignment="0" applyProtection="0"/>
    <xf numFmtId="0" fontId="71" fillId="0" borderId="0" applyNumberFormat="0" applyBorder="0" applyAlignment="0"/>
    <xf numFmtId="0" fontId="36" fillId="40" borderId="12" applyNumberFormat="0" applyAlignment="0" applyProtection="0"/>
    <xf numFmtId="174" fontId="5" fillId="0" borderId="0" applyFont="0" applyFill="0" applyBorder="0" applyAlignment="0" applyProtection="0"/>
    <xf numFmtId="0" fontId="36" fillId="40" borderId="12" applyNumberFormat="0" applyAlignment="0" applyProtection="0"/>
    <xf numFmtId="0" fontId="3" fillId="0" borderId="0"/>
    <xf numFmtId="236" fontId="5" fillId="0" borderId="0"/>
    <xf numFmtId="0" fontId="3" fillId="0" borderId="0" applyFont="0" applyFill="0" applyBorder="0" applyAlignment="0" applyProtection="0"/>
    <xf numFmtId="0" fontId="71" fillId="0" borderId="0" applyNumberFormat="0" applyBorder="0" applyAlignment="0"/>
    <xf numFmtId="234" fontId="3" fillId="0" borderId="0" applyFont="0" applyFill="0" applyBorder="0" applyAlignment="0" applyProtection="0"/>
    <xf numFmtId="236" fontId="5" fillId="0" borderId="0"/>
    <xf numFmtId="0" fontId="3" fillId="0" borderId="0"/>
    <xf numFmtId="0" fontId="97" fillId="0" borderId="0"/>
    <xf numFmtId="0" fontId="97" fillId="0" borderId="0"/>
    <xf numFmtId="236" fontId="5" fillId="0" borderId="0"/>
    <xf numFmtId="236" fontId="5" fillId="0" borderId="0"/>
    <xf numFmtId="0" fontId="97" fillId="0" borderId="0"/>
    <xf numFmtId="0" fontId="5" fillId="0" borderId="0"/>
    <xf numFmtId="174" fontId="5" fillId="0" borderId="0" applyFont="0" applyFill="0" applyBorder="0" applyAlignment="0" applyProtection="0"/>
    <xf numFmtId="0" fontId="97" fillId="0" borderId="0"/>
    <xf numFmtId="236" fontId="5" fillId="0" borderId="0"/>
    <xf numFmtId="0" fontId="5" fillId="0" borderId="0"/>
    <xf numFmtId="174" fontId="5" fillId="0" borderId="0" applyFont="0" applyFill="0" applyBorder="0" applyAlignment="0" applyProtection="0"/>
    <xf numFmtId="0" fontId="16" fillId="0" borderId="6" applyNumberFormat="0" applyFill="0" applyAlignment="0" applyProtection="0"/>
    <xf numFmtId="174" fontId="5" fillId="0" borderId="0" applyFont="0" applyFill="0" applyBorder="0" applyAlignment="0" applyProtection="0"/>
    <xf numFmtId="236" fontId="5" fillId="0" borderId="0"/>
    <xf numFmtId="0" fontId="5" fillId="0" borderId="0"/>
    <xf numFmtId="0" fontId="16" fillId="0" borderId="6" applyNumberFormat="0" applyFill="0" applyAlignment="0" applyProtection="0"/>
    <xf numFmtId="0" fontId="5" fillId="0" borderId="0"/>
    <xf numFmtId="236" fontId="5" fillId="0" borderId="0"/>
    <xf numFmtId="174" fontId="5" fillId="0" borderId="0" applyFont="0" applyFill="0" applyBorder="0" applyAlignment="0" applyProtection="0"/>
    <xf numFmtId="174" fontId="5" fillId="0" borderId="0" applyFont="0" applyFill="0" applyBorder="0" applyAlignment="0" applyProtection="0"/>
    <xf numFmtId="0" fontId="36" fillId="40" borderId="12" applyNumberFormat="0" applyAlignment="0" applyProtection="0"/>
    <xf numFmtId="0" fontId="107" fillId="0" borderId="0" applyNumberFormat="0" applyBorder="0" applyAlignment="0"/>
    <xf numFmtId="0" fontId="5" fillId="0" borderId="0"/>
    <xf numFmtId="0" fontId="6" fillId="0" borderId="0" applyNumberFormat="0" applyFill="0" applyBorder="0" applyAlignment="0" applyProtection="0"/>
    <xf numFmtId="0" fontId="5" fillId="0" borderId="0"/>
    <xf numFmtId="0" fontId="97" fillId="0" borderId="0"/>
    <xf numFmtId="0" fontId="93" fillId="0" borderId="0" applyNumberFormat="0" applyFill="0" applyBorder="0" applyAlignment="0" applyProtection="0"/>
    <xf numFmtId="236" fontId="5" fillId="0" borderId="0"/>
    <xf numFmtId="174" fontId="5" fillId="0" borderId="0" applyFont="0" applyFill="0" applyBorder="0" applyAlignment="0" applyProtection="0"/>
    <xf numFmtId="0" fontId="3" fillId="0" borderId="0"/>
    <xf numFmtId="0" fontId="6" fillId="0" borderId="0" applyNumberFormat="0" applyFill="0" applyBorder="0" applyAlignment="0" applyProtection="0"/>
    <xf numFmtId="43" fontId="5" fillId="0" borderId="0" applyFont="0" applyFill="0" applyBorder="0" applyAlignment="0" applyProtection="0"/>
    <xf numFmtId="4" fontId="115" fillId="34" borderId="177">
      <alignment vertical="center"/>
    </xf>
    <xf numFmtId="227" fontId="81" fillId="0" borderId="210" applyNumberFormat="0" applyAlignment="0" applyProtection="0">
      <alignment horizontal="left" vertical="center"/>
    </xf>
    <xf numFmtId="4" fontId="116" fillId="34" borderId="253">
      <alignment vertical="center"/>
    </xf>
    <xf numFmtId="227" fontId="81" fillId="0" borderId="262" applyNumberFormat="0" applyAlignment="0" applyProtection="0">
      <alignment horizontal="left" vertical="center"/>
    </xf>
    <xf numFmtId="43" fontId="5" fillId="0" borderId="0" applyFont="0" applyFill="0" applyBorder="0" applyAlignment="0" applyProtection="0"/>
    <xf numFmtId="4" fontId="104" fillId="65" borderId="149">
      <alignment vertical="center"/>
    </xf>
    <xf numFmtId="43" fontId="5" fillId="0" borderId="0" applyFont="0" applyFill="0" applyBorder="0" applyAlignment="0" applyProtection="0"/>
    <xf numFmtId="4" fontId="116" fillId="34" borderId="133">
      <alignment vertical="center"/>
    </xf>
    <xf numFmtId="43" fontId="3"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 fontId="102" fillId="75" borderId="204" applyNumberFormat="0" applyProtection="0">
      <alignment horizontal="left" vertical="center" indent="1"/>
    </xf>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 fontId="116" fillId="34" borderId="149">
      <alignment vertical="center"/>
    </xf>
    <xf numFmtId="227" fontId="81" fillId="0" borderId="150" applyNumberFormat="0" applyAlignment="0" applyProtection="0">
      <alignment horizontal="left" vertical="center"/>
    </xf>
    <xf numFmtId="4" fontId="115" fillId="34" borderId="133">
      <alignment vertical="center"/>
    </xf>
    <xf numFmtId="4" fontId="104" fillId="65" borderId="133">
      <alignment vertical="center"/>
    </xf>
    <xf numFmtId="4" fontId="117" fillId="62" borderId="141">
      <alignment horizontal="left" vertical="center" indent="1"/>
    </xf>
    <xf numFmtId="4" fontId="116" fillId="34" borderId="141">
      <alignment vertical="center"/>
    </xf>
    <xf numFmtId="227" fontId="81" fillId="0" borderId="118" applyNumberFormat="0" applyAlignment="0" applyProtection="0">
      <alignment horizontal="left" vertical="center"/>
    </xf>
    <xf numFmtId="4" fontId="117" fillId="62" borderId="297">
      <alignment horizontal="left" vertical="center" indent="1"/>
    </xf>
    <xf numFmtId="4" fontId="117" fillId="62" borderId="133">
      <alignment horizontal="left" vertical="center" indent="1"/>
    </xf>
    <xf numFmtId="227" fontId="81" fillId="0" borderId="198" applyNumberFormat="0" applyAlignment="0" applyProtection="0">
      <alignment horizontal="left" vertical="center"/>
    </xf>
    <xf numFmtId="4" fontId="116" fillId="34" borderId="265">
      <alignment vertical="center"/>
    </xf>
    <xf numFmtId="4" fontId="105" fillId="65" borderId="221">
      <alignment vertical="center"/>
    </xf>
    <xf numFmtId="4" fontId="104" fillId="65" borderId="265">
      <alignment vertical="center"/>
    </xf>
    <xf numFmtId="4" fontId="104" fillId="65" borderId="173">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 fontId="102" fillId="75" borderId="276" applyNumberFormat="0" applyProtection="0">
      <alignment horizontal="left" vertical="center" indent="1"/>
    </xf>
    <xf numFmtId="4" fontId="117" fillId="62" borderId="145">
      <alignment horizontal="left" vertical="center" indent="1"/>
    </xf>
    <xf numFmtId="4" fontId="116" fillId="34" borderId="145">
      <alignment vertical="center"/>
    </xf>
    <xf numFmtId="4" fontId="102" fillId="75" borderId="132" applyNumberFormat="0" applyProtection="0">
      <alignment horizontal="left" vertical="center" indent="1"/>
    </xf>
    <xf numFmtId="4" fontId="105" fillId="65" borderId="129">
      <alignment vertical="center"/>
    </xf>
    <xf numFmtId="4" fontId="115" fillId="34" borderId="129">
      <alignment vertical="center"/>
    </xf>
    <xf numFmtId="227" fontId="81" fillId="0" borderId="174" applyNumberFormat="0" applyAlignment="0" applyProtection="0">
      <alignment horizontal="left" vertical="center"/>
    </xf>
    <xf numFmtId="4" fontId="116" fillId="34" borderId="133">
      <alignment vertical="center"/>
    </xf>
    <xf numFmtId="4" fontId="104" fillId="65" borderId="169">
      <alignment vertical="center"/>
    </xf>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73" fillId="0" borderId="127" applyNumberFormat="0" applyBorder="0"/>
    <xf numFmtId="227" fontId="81" fillId="0" borderId="150" applyNumberFormat="0" applyAlignment="0" applyProtection="0">
      <alignment horizontal="left" vertical="center"/>
    </xf>
    <xf numFmtId="4" fontId="116" fillId="34" borderId="181">
      <alignment vertical="center"/>
    </xf>
    <xf numFmtId="43" fontId="5" fillId="0" borderId="0" applyFont="0" applyFill="0" applyBorder="0" applyAlignment="0" applyProtection="0"/>
    <xf numFmtId="4" fontId="116" fillId="34" borderId="273">
      <alignment vertical="center"/>
    </xf>
    <xf numFmtId="43" fontId="5" fillId="0" borderId="0" applyFont="0" applyFill="0" applyBorder="0" applyAlignment="0" applyProtection="0"/>
    <xf numFmtId="43" fontId="23" fillId="0" borderId="0" applyFont="0" applyFill="0" applyBorder="0" applyAlignment="0" applyProtection="0"/>
    <xf numFmtId="43" fontId="5"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227" fontId="81" fillId="0" borderId="182" applyNumberFormat="0" applyAlignment="0" applyProtection="0">
      <alignment horizontal="left" vertical="center"/>
    </xf>
    <xf numFmtId="4" fontId="102" fillId="75" borderId="196" applyNumberFormat="0" applyProtection="0">
      <alignment horizontal="left" vertical="center" indent="1"/>
    </xf>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 fontId="117" fillId="62" borderId="229">
      <alignment horizontal="left" vertical="center" indent="1"/>
    </xf>
    <xf numFmtId="4" fontId="102" fillId="75" borderId="236" applyNumberFormat="0" applyProtection="0">
      <alignment horizontal="left" vertical="center" indent="1"/>
    </xf>
    <xf numFmtId="4" fontId="104" fillId="65" borderId="209">
      <alignment vertical="center"/>
    </xf>
    <xf numFmtId="4" fontId="117" fillId="62" borderId="269">
      <alignment horizontal="left" vertical="center" indent="1"/>
    </xf>
    <xf numFmtId="4" fontId="117" fillId="62" borderId="277">
      <alignment horizontal="left" vertical="center" indent="1"/>
    </xf>
    <xf numFmtId="4" fontId="105" fillId="65" borderId="241">
      <alignment vertical="center"/>
    </xf>
    <xf numFmtId="4" fontId="115" fillId="34" borderId="241">
      <alignment vertical="center"/>
    </xf>
    <xf numFmtId="43" fontId="3" fillId="0" borderId="0" applyFont="0" applyFill="0" applyBorder="0" applyAlignment="0" applyProtection="0"/>
    <xf numFmtId="43" fontId="5" fillId="0" borderId="0" applyFont="0" applyFill="0" applyBorder="0" applyAlignment="0" applyProtection="0"/>
    <xf numFmtId="41" fontId="67" fillId="0" borderId="0" applyFont="0" applyFill="0" applyBorder="0" applyAlignment="0" applyProtection="0"/>
    <xf numFmtId="43" fontId="3" fillId="0" borderId="0" applyFont="0" applyFill="0" applyBorder="0" applyAlignment="0" applyProtection="0"/>
    <xf numFmtId="4" fontId="104" fillId="65" borderId="157">
      <alignment vertical="center"/>
    </xf>
    <xf numFmtId="41" fontId="3" fillId="0" borderId="0" applyFont="0" applyFill="0" applyBorder="0" applyAlignment="0" applyProtection="0"/>
    <xf numFmtId="4" fontId="105" fillId="65" borderId="161">
      <alignment vertical="center"/>
    </xf>
    <xf numFmtId="227" fontId="81" fillId="0" borderId="162" applyNumberFormat="0" applyAlignment="0" applyProtection="0">
      <alignment horizontal="left" vertical="center"/>
    </xf>
    <xf numFmtId="4" fontId="117" fillId="62" borderId="165">
      <alignment horizontal="left" vertical="center" indent="1"/>
    </xf>
    <xf numFmtId="227" fontId="81" fillId="0" borderId="230" applyNumberFormat="0" applyAlignment="0" applyProtection="0">
      <alignment horizontal="left" vertical="center"/>
    </xf>
    <xf numFmtId="4" fontId="115" fillId="34" borderId="221">
      <alignment vertical="center"/>
    </xf>
    <xf numFmtId="4" fontId="115" fillId="34" borderId="293">
      <alignment vertical="center"/>
    </xf>
    <xf numFmtId="9" fontId="73" fillId="0" borderId="263" applyNumberFormat="0" applyBorder="0"/>
    <xf numFmtId="9" fontId="73" fillId="0" borderId="211" applyNumberFormat="0" applyBorder="0"/>
    <xf numFmtId="4" fontId="102" fillId="75" borderId="240" applyNumberFormat="0" applyProtection="0">
      <alignment horizontal="left" vertical="center" indent="1"/>
    </xf>
    <xf numFmtId="43" fontId="3"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4" fontId="116" fillId="34" borderId="293">
      <alignment vertical="center"/>
    </xf>
    <xf numFmtId="4" fontId="102" fillId="75" borderId="192" applyNumberFormat="0" applyProtection="0">
      <alignment horizontal="left" vertical="center" indent="1"/>
    </xf>
    <xf numFmtId="227" fontId="81" fillId="0" borderId="154" applyNumberFormat="0" applyAlignment="0" applyProtection="0">
      <alignment horizontal="left" vertical="center"/>
    </xf>
    <xf numFmtId="4" fontId="104" fillId="65" borderId="153">
      <alignment vertical="center"/>
    </xf>
    <xf numFmtId="4" fontId="102" fillId="75" borderId="152" applyNumberFormat="0" applyProtection="0">
      <alignment horizontal="left" vertical="center" indent="1"/>
    </xf>
    <xf numFmtId="227" fontId="81" fillId="0" borderId="146" applyNumberFormat="0" applyAlignment="0" applyProtection="0">
      <alignment horizontal="left" vertical="center"/>
    </xf>
    <xf numFmtId="4" fontId="117" fillId="62" borderId="137">
      <alignment horizontal="left" vertical="center" indent="1"/>
    </xf>
    <xf numFmtId="4" fontId="115" fillId="34" borderId="137">
      <alignment vertical="center"/>
    </xf>
    <xf numFmtId="4" fontId="104" fillId="65" borderId="221">
      <alignment vertical="center"/>
    </xf>
    <xf numFmtId="4" fontId="116" fillId="34" borderId="285">
      <alignment vertical="center"/>
    </xf>
    <xf numFmtId="4" fontId="105" fillId="65" borderId="169">
      <alignment vertical="center"/>
    </xf>
    <xf numFmtId="227" fontId="81" fillId="0" borderId="170" applyNumberFormat="0" applyAlignment="0" applyProtection="0">
      <alignment horizontal="left" vertical="center"/>
    </xf>
    <xf numFmtId="227" fontId="81" fillId="0" borderId="206" applyNumberFormat="0" applyAlignment="0" applyProtection="0">
      <alignment horizontal="left" vertical="center"/>
    </xf>
    <xf numFmtId="4" fontId="116" fillId="34" borderId="245">
      <alignment vertical="center"/>
    </xf>
    <xf numFmtId="227" fontId="81" fillId="0" borderId="194" applyNumberFormat="0" applyAlignment="0" applyProtection="0">
      <alignment horizontal="left" vertical="center"/>
    </xf>
    <xf numFmtId="4" fontId="102" fillId="75" borderId="84" applyNumberFormat="0" applyProtection="0">
      <alignment horizontal="left" vertical="center" indent="1"/>
    </xf>
    <xf numFmtId="227" fontId="81" fillId="0" borderId="234" applyNumberFormat="0" applyAlignment="0" applyProtection="0">
      <alignment horizontal="left" vertical="center"/>
    </xf>
    <xf numFmtId="4" fontId="117" fillId="62" borderId="213">
      <alignment horizontal="left" vertical="center" indent="1"/>
    </xf>
    <xf numFmtId="4" fontId="115" fillId="34" borderId="85">
      <alignment vertical="center"/>
    </xf>
    <xf numFmtId="4" fontId="116" fillId="34" borderId="85">
      <alignment vertical="center"/>
    </xf>
    <xf numFmtId="4" fontId="104" fillId="65" borderId="85">
      <alignment vertical="center"/>
    </xf>
    <xf numFmtId="4" fontId="105" fillId="65" borderId="85">
      <alignment vertical="center"/>
    </xf>
    <xf numFmtId="4" fontId="117" fillId="62" borderId="85">
      <alignment horizontal="left" vertical="center" indent="1"/>
    </xf>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7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227" fontId="81" fillId="0" borderId="270" applyNumberFormat="0" applyAlignment="0" applyProtection="0">
      <alignment horizontal="left" vertical="center"/>
    </xf>
    <xf numFmtId="43" fontId="5" fillId="0" borderId="0" applyFont="0" applyFill="0" applyBorder="0" applyAlignment="0" applyProtection="0"/>
    <xf numFmtId="43" fontId="23" fillId="0" borderId="0" applyFont="0" applyFill="0" applyBorder="0" applyAlignment="0" applyProtection="0"/>
    <xf numFmtId="43" fontId="7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 fontId="105" fillId="65" borderId="193">
      <alignment vertical="center"/>
    </xf>
    <xf numFmtId="4" fontId="116" fillId="34" borderId="221">
      <alignment vertical="center"/>
    </xf>
    <xf numFmtId="4" fontId="117" fillId="62" borderId="205">
      <alignment horizontal="left" vertical="center" indent="1"/>
    </xf>
    <xf numFmtId="4" fontId="104" fillId="65" borderId="225">
      <alignment vertical="center"/>
    </xf>
    <xf numFmtId="227" fontId="81" fillId="0" borderId="246" applyNumberFormat="0" applyAlignment="0" applyProtection="0">
      <alignment horizontal="left" vertical="center"/>
    </xf>
    <xf numFmtId="4" fontId="104" fillId="65" borderId="257">
      <alignment vertical="center"/>
    </xf>
    <xf numFmtId="4" fontId="104" fillId="65" borderId="169">
      <alignment vertical="center"/>
    </xf>
    <xf numFmtId="4" fontId="116" fillId="34" borderId="165">
      <alignment vertical="center"/>
    </xf>
    <xf numFmtId="9" fontId="73" fillId="0" borderId="179" applyNumberFormat="0" applyBorder="0"/>
    <xf numFmtId="9" fontId="73" fillId="0" borderId="231" applyNumberFormat="0" applyBorder="0"/>
    <xf numFmtId="43" fontId="5" fillId="0" borderId="0" applyFont="0" applyFill="0" applyBorder="0" applyAlignment="0" applyProtection="0"/>
    <xf numFmtId="9" fontId="73" fillId="0" borderId="195" applyNumberFormat="0" applyBorder="0"/>
    <xf numFmtId="227" fontId="81" fillId="0" borderId="278" applyNumberFormat="0" applyAlignment="0" applyProtection="0">
      <alignment horizontal="left" vertical="center"/>
    </xf>
    <xf numFmtId="4" fontId="102" fillId="75" borderId="264" applyNumberFormat="0" applyProtection="0">
      <alignment horizontal="left" vertical="center" indent="1"/>
    </xf>
    <xf numFmtId="43" fontId="3" fillId="0" borderId="0" applyFont="0" applyFill="0" applyBorder="0" applyAlignment="0" applyProtection="0"/>
    <xf numFmtId="41" fontId="3" fillId="0" borderId="0" applyFont="0" applyFill="0" applyBorder="0" applyAlignment="0" applyProtection="0"/>
    <xf numFmtId="227" fontId="81" fillId="0" borderId="266" applyNumberFormat="0" applyAlignment="0" applyProtection="0">
      <alignment horizontal="left" vertical="center"/>
    </xf>
    <xf numFmtId="43" fontId="97" fillId="0" borderId="0" applyFont="0" applyFill="0" applyBorder="0" applyAlignment="0" applyProtection="0"/>
    <xf numFmtId="43" fontId="5" fillId="0" borderId="0" applyFont="0" applyFill="0" applyBorder="0" applyAlignment="0" applyProtection="0"/>
    <xf numFmtId="227" fontId="81" fillId="0" borderId="86" applyNumberFormat="0" applyAlignment="0" applyProtection="0">
      <alignment horizontal="left" vertical="center"/>
    </xf>
    <xf numFmtId="227" fontId="81" fillId="0" borderId="198" applyNumberFormat="0" applyAlignment="0" applyProtection="0">
      <alignment horizontal="left" vertical="center"/>
    </xf>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 fontId="117" fillId="62" borderId="273">
      <alignment horizontal="left" vertical="center" indent="1"/>
    </xf>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227" fontId="81" fillId="0" borderId="286" applyNumberFormat="0" applyAlignment="0" applyProtection="0">
      <alignment horizontal="left" vertical="center"/>
    </xf>
    <xf numFmtId="4" fontId="104" fillId="65" borderId="269">
      <alignment vertical="center"/>
    </xf>
    <xf numFmtId="4" fontId="115" fillId="34" borderId="265">
      <alignment vertical="center"/>
    </xf>
    <xf numFmtId="4" fontId="116" fillId="34" borderId="289">
      <alignment vertical="center"/>
    </xf>
    <xf numFmtId="4" fontId="105" fillId="65" borderId="157">
      <alignment vertical="center"/>
    </xf>
    <xf numFmtId="4" fontId="104" fillId="65" borderId="253">
      <alignment vertical="center"/>
    </xf>
    <xf numFmtId="227" fontId="81" fillId="0" borderId="158" applyNumberFormat="0" applyAlignment="0" applyProtection="0">
      <alignment horizontal="left" vertical="center"/>
    </xf>
    <xf numFmtId="227" fontId="81" fillId="0" borderId="242" applyNumberFormat="0" applyAlignment="0" applyProtection="0">
      <alignment horizontal="left" vertical="center"/>
    </xf>
    <xf numFmtId="4" fontId="115" fillId="34" borderId="233">
      <alignment vertical="center"/>
    </xf>
    <xf numFmtId="9" fontId="73" fillId="0" borderId="175" applyNumberFormat="0" applyBorder="0"/>
    <xf numFmtId="4" fontId="105" fillId="65" borderId="185">
      <alignment vertical="center"/>
    </xf>
    <xf numFmtId="0" fontId="81" fillId="0" borderId="154" applyNumberFormat="0" applyAlignment="0" applyProtection="0">
      <alignment horizontal="left" vertical="center"/>
    </xf>
    <xf numFmtId="4" fontId="115" fillId="34" borderId="185">
      <alignment vertical="center"/>
    </xf>
    <xf numFmtId="4" fontId="116" fillId="34" borderId="149">
      <alignment vertical="center"/>
    </xf>
    <xf numFmtId="4" fontId="104" fillId="65" borderId="145">
      <alignment vertical="center"/>
    </xf>
    <xf numFmtId="4" fontId="102" fillId="75" borderId="144" applyNumberFormat="0" applyProtection="0">
      <alignment horizontal="left" vertical="center" indent="1"/>
    </xf>
    <xf numFmtId="227" fontId="81" fillId="0" borderId="138" applyNumberFormat="0" applyAlignment="0" applyProtection="0">
      <alignment horizontal="left" vertical="center"/>
    </xf>
    <xf numFmtId="4" fontId="116" fillId="34" borderId="137">
      <alignment vertical="center"/>
    </xf>
    <xf numFmtId="227" fontId="81" fillId="0" borderId="134" applyNumberFormat="0" applyAlignment="0" applyProtection="0">
      <alignment horizontal="left" vertical="center"/>
    </xf>
    <xf numFmtId="4" fontId="116" fillId="34" borderId="129">
      <alignment vertical="center"/>
    </xf>
    <xf numFmtId="4" fontId="102" fillId="75" borderId="128" applyNumberFormat="0" applyProtection="0">
      <alignment horizontal="left" vertical="center" indent="1"/>
    </xf>
    <xf numFmtId="4" fontId="105" fillId="65" borderId="141">
      <alignment vertical="center"/>
    </xf>
    <xf numFmtId="4" fontId="115" fillId="34" borderId="277">
      <alignment vertical="center"/>
    </xf>
    <xf numFmtId="4" fontId="102" fillId="75" borderId="132" applyNumberFormat="0" applyProtection="0">
      <alignment horizontal="left" vertical="center" indent="1"/>
    </xf>
    <xf numFmtId="4" fontId="115" fillId="34" borderId="141">
      <alignment vertical="center"/>
    </xf>
    <xf numFmtId="4" fontId="102" fillId="75" borderId="124" applyNumberFormat="0" applyProtection="0">
      <alignment horizontal="left" vertical="center" indent="1"/>
    </xf>
    <xf numFmtId="4" fontId="116" fillId="34" borderId="197">
      <alignment vertical="center"/>
    </xf>
    <xf numFmtId="4" fontId="105" fillId="65" borderId="277">
      <alignment vertical="center"/>
    </xf>
    <xf numFmtId="4" fontId="104" fillId="65" borderId="185">
      <alignment vertical="center"/>
    </xf>
    <xf numFmtId="4" fontId="104" fillId="65" borderId="257">
      <alignment vertical="center"/>
    </xf>
    <xf numFmtId="4" fontId="105" fillId="65" borderId="173">
      <alignment vertical="center"/>
    </xf>
    <xf numFmtId="4" fontId="117" fillId="62" borderId="181">
      <alignment horizontal="left" vertical="center" indent="1"/>
    </xf>
    <xf numFmtId="227" fontId="81" fillId="0" borderId="186" applyNumberFormat="0" applyAlignment="0" applyProtection="0">
      <alignment horizontal="left" vertical="center"/>
    </xf>
    <xf numFmtId="4" fontId="116" fillId="34" borderId="249">
      <alignment vertical="center"/>
    </xf>
    <xf numFmtId="227" fontId="81" fillId="0" borderId="130" applyNumberFormat="0" applyAlignment="0" applyProtection="0">
      <alignment horizontal="left" vertical="center"/>
    </xf>
    <xf numFmtId="9" fontId="73" fillId="0" borderId="167" applyNumberFormat="0" applyBorder="0"/>
    <xf numFmtId="227" fontId="81" fillId="0" borderId="294" applyNumberFormat="0" applyAlignment="0" applyProtection="0">
      <alignment horizontal="left" vertical="center"/>
    </xf>
    <xf numFmtId="4" fontId="105" fillId="65" borderId="149">
      <alignment vertical="center"/>
    </xf>
    <xf numFmtId="227" fontId="81" fillId="0" borderId="222" applyNumberFormat="0" applyAlignment="0" applyProtection="0">
      <alignment horizontal="left" vertical="center"/>
    </xf>
    <xf numFmtId="4" fontId="115" fillId="34" borderId="149">
      <alignment vertical="center"/>
    </xf>
    <xf numFmtId="9" fontId="73" fillId="0" borderId="143" applyNumberFormat="0" applyBorder="0"/>
    <xf numFmtId="4" fontId="117" fillId="62" borderId="129">
      <alignment horizontal="left" vertical="center" indent="1"/>
    </xf>
    <xf numFmtId="4" fontId="115" fillId="34" borderId="149">
      <alignment vertical="center"/>
    </xf>
    <xf numFmtId="227" fontId="81" fillId="0" borderId="134" applyNumberFormat="0" applyAlignment="0" applyProtection="0">
      <alignment horizontal="left" vertical="center"/>
    </xf>
    <xf numFmtId="4" fontId="117" fillId="62" borderId="149">
      <alignment horizontal="left" vertical="center" indent="1"/>
    </xf>
    <xf numFmtId="4" fontId="115" fillId="34" borderId="285">
      <alignment vertical="center"/>
    </xf>
    <xf numFmtId="227" fontId="81" fillId="0" borderId="178" applyNumberFormat="0" applyAlignment="0" applyProtection="0">
      <alignment horizontal="left" vertical="center"/>
    </xf>
    <xf numFmtId="9" fontId="73" fillId="0" borderId="223" applyNumberFormat="0" applyBorder="0"/>
    <xf numFmtId="4" fontId="105" fillId="65" borderId="145">
      <alignment vertical="center"/>
    </xf>
    <xf numFmtId="4" fontId="115" fillId="34" borderId="145">
      <alignment vertical="center"/>
    </xf>
    <xf numFmtId="227" fontId="81" fillId="0" borderId="134" applyNumberFormat="0" applyAlignment="0" applyProtection="0">
      <alignment horizontal="left" vertical="center"/>
    </xf>
    <xf numFmtId="227" fontId="81" fillId="0" borderId="130" applyNumberFormat="0" applyAlignment="0" applyProtection="0">
      <alignment horizontal="left" vertical="center"/>
    </xf>
    <xf numFmtId="4" fontId="104" fillId="65" borderId="129">
      <alignment vertical="center"/>
    </xf>
    <xf numFmtId="9" fontId="73" fillId="0" borderId="131" applyNumberFormat="0" applyBorder="0"/>
    <xf numFmtId="4" fontId="104" fillId="65" borderId="141">
      <alignment vertical="center"/>
    </xf>
    <xf numFmtId="4" fontId="115" fillId="34" borderId="201">
      <alignment vertical="center"/>
    </xf>
    <xf numFmtId="227" fontId="81" fillId="0" borderId="122" applyNumberFormat="0" applyAlignment="0" applyProtection="0">
      <alignment horizontal="left" vertical="center"/>
    </xf>
    <xf numFmtId="0" fontId="81" fillId="0" borderId="262" applyNumberFormat="0" applyAlignment="0" applyProtection="0">
      <alignment horizontal="left" vertical="center"/>
    </xf>
    <xf numFmtId="227" fontId="81" fillId="0" borderId="126" applyNumberFormat="0" applyAlignment="0" applyProtection="0">
      <alignment horizontal="left" vertical="center"/>
    </xf>
    <xf numFmtId="227" fontId="81" fillId="0" borderId="126" applyNumberFormat="0" applyAlignment="0" applyProtection="0">
      <alignment horizontal="left" vertical="center"/>
    </xf>
    <xf numFmtId="4" fontId="102" fillId="75" borderId="140" applyNumberFormat="0" applyProtection="0">
      <alignment horizontal="left" vertical="center" indent="1"/>
    </xf>
    <xf numFmtId="4" fontId="102" fillId="75" borderId="184" applyNumberFormat="0" applyProtection="0">
      <alignment horizontal="left" vertical="center" indent="1"/>
    </xf>
    <xf numFmtId="4" fontId="105" fillId="65" borderId="285">
      <alignment vertical="center"/>
    </xf>
    <xf numFmtId="227" fontId="81" fillId="0" borderId="258" applyNumberFormat="0" applyAlignment="0" applyProtection="0">
      <alignment horizontal="left" vertical="center"/>
    </xf>
    <xf numFmtId="4" fontId="104" fillId="65" borderId="277">
      <alignment vertical="center"/>
    </xf>
    <xf numFmtId="4" fontId="102" fillId="75" borderId="156" applyNumberFormat="0" applyProtection="0">
      <alignment horizontal="left" vertical="center" indent="1"/>
    </xf>
    <xf numFmtId="4" fontId="104" fillId="65" borderId="241">
      <alignment vertical="center"/>
    </xf>
    <xf numFmtId="4" fontId="102" fillId="75" borderId="256" applyNumberFormat="0" applyProtection="0">
      <alignment horizontal="left" vertical="center" indent="1"/>
    </xf>
    <xf numFmtId="4" fontId="115" fillId="34" borderId="253">
      <alignment vertical="center"/>
    </xf>
    <xf numFmtId="9" fontId="73" fillId="0" borderId="235" applyNumberFormat="0" applyBorder="0"/>
    <xf numFmtId="4" fontId="105" fillId="65" borderId="245">
      <alignment vertical="center"/>
    </xf>
    <xf numFmtId="4" fontId="117" fillId="62" borderId="161">
      <alignment horizontal="left" vertical="center" indent="1"/>
    </xf>
    <xf numFmtId="4" fontId="116" fillId="34" borderId="173">
      <alignment vertical="center"/>
    </xf>
    <xf numFmtId="4" fontId="102" fillId="75" borderId="228" applyNumberFormat="0" applyProtection="0">
      <alignment horizontal="left" vertical="center" indent="1"/>
    </xf>
    <xf numFmtId="227" fontId="81" fillId="0" borderId="290" applyNumberFormat="0" applyAlignment="0" applyProtection="0">
      <alignment horizontal="left" vertical="center"/>
    </xf>
    <xf numFmtId="4" fontId="116" fillId="34" borderId="209">
      <alignment vertical="center"/>
    </xf>
    <xf numFmtId="4" fontId="104" fillId="65" borderId="197">
      <alignment vertical="center"/>
    </xf>
    <xf numFmtId="227" fontId="81" fillId="0" borderId="86" applyNumberFormat="0" applyAlignment="0" applyProtection="0">
      <alignment horizontal="left" vertical="center"/>
    </xf>
    <xf numFmtId="4" fontId="102" fillId="75" borderId="252" applyNumberFormat="0" applyProtection="0">
      <alignment horizontal="left" vertical="center" indent="1"/>
    </xf>
    <xf numFmtId="4" fontId="115" fillId="34" borderId="97">
      <alignment vertical="center"/>
    </xf>
    <xf numFmtId="4" fontId="117" fillId="62" borderId="153">
      <alignment horizontal="left" vertical="center" indent="1"/>
    </xf>
    <xf numFmtId="4" fontId="116" fillId="34" borderId="153">
      <alignment vertical="center"/>
    </xf>
    <xf numFmtId="9" fontId="73" fillId="0" borderId="151" applyNumberFormat="0" applyBorder="0"/>
    <xf numFmtId="227" fontId="81" fillId="0" borderId="150" applyNumberFormat="0" applyAlignment="0" applyProtection="0">
      <alignment horizontal="left" vertical="center"/>
    </xf>
    <xf numFmtId="4" fontId="105" fillId="65" borderId="137">
      <alignment vertical="center"/>
    </xf>
    <xf numFmtId="4" fontId="102" fillId="75" borderId="136" applyNumberFormat="0" applyProtection="0">
      <alignment horizontal="left" vertical="center" indent="1"/>
    </xf>
    <xf numFmtId="227" fontId="81" fillId="0" borderId="282" applyNumberFormat="0" applyAlignment="0" applyProtection="0">
      <alignment horizontal="left" vertical="center"/>
    </xf>
    <xf numFmtId="227" fontId="81" fillId="0" borderId="162" applyNumberFormat="0" applyAlignment="0" applyProtection="0">
      <alignment horizontal="left" vertical="center"/>
    </xf>
    <xf numFmtId="4" fontId="116" fillId="34" borderId="169">
      <alignment vertical="center"/>
    </xf>
    <xf numFmtId="4" fontId="117" fillId="62" borderId="177">
      <alignment horizontal="left" vertical="center" indent="1"/>
    </xf>
    <xf numFmtId="4" fontId="116" fillId="34" borderId="177">
      <alignment vertical="center"/>
    </xf>
    <xf numFmtId="9" fontId="73" fillId="0" borderId="87" applyNumberFormat="0" applyBorder="0"/>
    <xf numFmtId="4" fontId="105" fillId="65" borderId="197">
      <alignment vertical="center"/>
    </xf>
    <xf numFmtId="4" fontId="104" fillId="65" borderId="245">
      <alignment vertical="center"/>
    </xf>
    <xf numFmtId="4" fontId="117" fillId="62" borderId="97">
      <alignment horizontal="left" vertical="center" indent="1"/>
    </xf>
    <xf numFmtId="227" fontId="81" fillId="0" borderId="206" applyNumberFormat="0" applyAlignment="0" applyProtection="0">
      <alignment horizontal="left" vertical="center"/>
    </xf>
    <xf numFmtId="4" fontId="102" fillId="75" borderId="88" applyNumberFormat="0" applyProtection="0">
      <alignment horizontal="left" vertical="center" indent="1"/>
    </xf>
    <xf numFmtId="4" fontId="115" fillId="34" borderId="89">
      <alignment vertical="center"/>
    </xf>
    <xf numFmtId="4" fontId="116" fillId="34" borderId="89">
      <alignment vertical="center"/>
    </xf>
    <xf numFmtId="4" fontId="104" fillId="65" borderId="89">
      <alignment vertical="center"/>
    </xf>
    <xf numFmtId="4" fontId="105" fillId="65" borderId="89">
      <alignment vertical="center"/>
    </xf>
    <xf numFmtId="4" fontId="117" fillId="62" borderId="89">
      <alignment horizontal="left" vertical="center" indent="1"/>
    </xf>
    <xf numFmtId="4" fontId="117" fillId="62" borderId="225">
      <alignment horizontal="left" vertical="center" indent="1"/>
    </xf>
    <xf numFmtId="0" fontId="81" fillId="0" borderId="158" applyNumberFormat="0" applyAlignment="0" applyProtection="0">
      <alignment horizontal="left" vertical="center"/>
    </xf>
    <xf numFmtId="9" fontId="73" fillId="0" borderId="287" applyNumberFormat="0" applyBorder="0"/>
    <xf numFmtId="4" fontId="105" fillId="65" borderId="169">
      <alignment vertical="center"/>
    </xf>
    <xf numFmtId="4" fontId="115" fillId="34" borderId="181">
      <alignment vertical="center"/>
    </xf>
    <xf numFmtId="0" fontId="81" fillId="0" borderId="194" applyNumberFormat="0" applyAlignment="0" applyProtection="0">
      <alignment horizontal="left" vertical="center"/>
    </xf>
    <xf numFmtId="9" fontId="73" fillId="0" borderId="103" applyNumberFormat="0" applyBorder="0"/>
    <xf numFmtId="4" fontId="116" fillId="34" borderId="293">
      <alignment vertical="center"/>
    </xf>
    <xf numFmtId="227" fontId="81" fillId="0" borderId="90" applyNumberFormat="0" applyAlignment="0" applyProtection="0">
      <alignment horizontal="left" vertical="center"/>
    </xf>
    <xf numFmtId="227" fontId="81" fillId="0" borderId="102" applyNumberFormat="0" applyAlignment="0" applyProtection="0">
      <alignment horizontal="left" vertical="center"/>
    </xf>
    <xf numFmtId="4" fontId="115" fillId="34" borderId="113">
      <alignment vertical="center"/>
    </xf>
    <xf numFmtId="4" fontId="115" fillId="34" borderId="105">
      <alignment vertical="center"/>
    </xf>
    <xf numFmtId="4" fontId="104" fillId="65" borderId="105">
      <alignment vertical="center"/>
    </xf>
    <xf numFmtId="4" fontId="117" fillId="62" borderId="113">
      <alignment horizontal="left" vertical="center" indent="1"/>
    </xf>
    <xf numFmtId="227" fontId="81" fillId="0" borderId="98" applyNumberFormat="0" applyAlignment="0" applyProtection="0">
      <alignment horizontal="left" vertical="center"/>
    </xf>
    <xf numFmtId="227" fontId="81" fillId="0" borderId="234" applyNumberFormat="0" applyAlignment="0" applyProtection="0">
      <alignment horizontal="left" vertical="center"/>
    </xf>
    <xf numFmtId="4" fontId="116" fillId="34" borderId="105">
      <alignment vertical="center"/>
    </xf>
    <xf numFmtId="4" fontId="117" fillId="62" borderId="105">
      <alignment horizontal="left" vertical="center" indent="1"/>
    </xf>
    <xf numFmtId="4" fontId="116" fillId="34" borderId="257">
      <alignment vertical="center"/>
    </xf>
    <xf numFmtId="4" fontId="105" fillId="65" borderId="133">
      <alignment vertical="center"/>
    </xf>
    <xf numFmtId="4" fontId="102" fillId="75" borderId="104" applyNumberFormat="0" applyProtection="0">
      <alignment horizontal="left" vertical="center" indent="1"/>
    </xf>
    <xf numFmtId="4" fontId="116" fillId="34" borderId="97">
      <alignment vertical="center"/>
    </xf>
    <xf numFmtId="4" fontId="102" fillId="75" borderId="96" applyNumberFormat="0" applyProtection="0">
      <alignment horizontal="left" vertical="center" indent="1"/>
    </xf>
    <xf numFmtId="9" fontId="73" fillId="0" borderId="95" applyNumberFormat="0" applyBorder="0"/>
    <xf numFmtId="4" fontId="104" fillId="65" borderId="97">
      <alignment vertical="center"/>
    </xf>
    <xf numFmtId="4" fontId="105" fillId="65" borderId="97">
      <alignment vertical="center"/>
    </xf>
    <xf numFmtId="4" fontId="105" fillId="65" borderId="105">
      <alignment vertical="center"/>
    </xf>
    <xf numFmtId="227" fontId="81" fillId="0" borderId="90" applyNumberFormat="0" applyAlignment="0" applyProtection="0">
      <alignment horizontal="left" vertical="center"/>
    </xf>
    <xf numFmtId="9" fontId="73" fillId="0" borderId="91" applyNumberFormat="0" applyBorder="0"/>
    <xf numFmtId="4" fontId="102" fillId="75" borderId="92" applyNumberFormat="0" applyProtection="0">
      <alignment horizontal="left" vertical="center" indent="1"/>
    </xf>
    <xf numFmtId="4" fontId="115" fillId="34" borderId="93">
      <alignment vertical="center"/>
    </xf>
    <xf numFmtId="4" fontId="116" fillId="34" borderId="93">
      <alignment vertical="center"/>
    </xf>
    <xf numFmtId="4" fontId="104" fillId="65" borderId="93">
      <alignment vertical="center"/>
    </xf>
    <xf numFmtId="4" fontId="105" fillId="65" borderId="93">
      <alignment vertical="center"/>
    </xf>
    <xf numFmtId="4" fontId="117" fillId="62" borderId="93">
      <alignment horizontal="left" vertical="center" indent="1"/>
    </xf>
    <xf numFmtId="227" fontId="81" fillId="0" borderId="94" applyNumberFormat="0" applyAlignment="0" applyProtection="0">
      <alignment horizontal="left" vertical="center"/>
    </xf>
    <xf numFmtId="227" fontId="81" fillId="0" borderId="98" applyNumberFormat="0" applyAlignment="0" applyProtection="0">
      <alignment horizontal="left" vertical="center"/>
    </xf>
    <xf numFmtId="4" fontId="102" fillId="75" borderId="96" applyNumberFormat="0" applyProtection="0">
      <alignment horizontal="left" vertical="center" indent="1"/>
    </xf>
    <xf numFmtId="4" fontId="115" fillId="34" borderId="97">
      <alignment vertical="center"/>
    </xf>
    <xf numFmtId="4" fontId="116" fillId="34" borderId="97">
      <alignment vertical="center"/>
    </xf>
    <xf numFmtId="4" fontId="104" fillId="65" borderId="97">
      <alignment vertical="center"/>
    </xf>
    <xf numFmtId="4" fontId="105" fillId="65" borderId="97">
      <alignment vertical="center"/>
    </xf>
    <xf numFmtId="4" fontId="117" fillId="62" borderId="97">
      <alignment horizontal="left" vertical="center" indent="1"/>
    </xf>
    <xf numFmtId="227" fontId="81" fillId="0" borderId="98" applyNumberFormat="0" applyAlignment="0" applyProtection="0">
      <alignment horizontal="left" vertical="center"/>
    </xf>
    <xf numFmtId="227" fontId="81" fillId="0" borderId="94" applyNumberFormat="0" applyAlignment="0" applyProtection="0">
      <alignment horizontal="left" vertical="center"/>
    </xf>
    <xf numFmtId="227" fontId="81" fillId="0" borderId="98" applyNumberFormat="0" applyAlignment="0" applyProtection="0">
      <alignment horizontal="left" vertical="center"/>
    </xf>
    <xf numFmtId="9" fontId="73" fillId="0" borderId="99" applyNumberFormat="0" applyBorder="0"/>
    <xf numFmtId="4" fontId="102" fillId="75" borderId="100" applyNumberFormat="0" applyProtection="0">
      <alignment horizontal="left" vertical="center" indent="1"/>
    </xf>
    <xf numFmtId="4" fontId="115" fillId="34" borderId="101">
      <alignment vertical="center"/>
    </xf>
    <xf numFmtId="4" fontId="116" fillId="34" borderId="101">
      <alignment vertical="center"/>
    </xf>
    <xf numFmtId="4" fontId="104" fillId="65" borderId="101">
      <alignment vertical="center"/>
    </xf>
    <xf numFmtId="4" fontId="105" fillId="65" borderId="101">
      <alignment vertical="center"/>
    </xf>
    <xf numFmtId="4" fontId="117" fillId="62" borderId="101">
      <alignment horizontal="left" vertical="center" indent="1"/>
    </xf>
    <xf numFmtId="227" fontId="81" fillId="0" borderId="102" applyNumberFormat="0" applyAlignment="0" applyProtection="0">
      <alignment horizontal="left" vertical="center"/>
    </xf>
    <xf numFmtId="227" fontId="81" fillId="0" borderId="106" applyNumberFormat="0" applyAlignment="0" applyProtection="0">
      <alignment horizontal="left" vertical="center"/>
    </xf>
    <xf numFmtId="227" fontId="81" fillId="0" borderId="90" applyNumberFormat="0" applyAlignment="0" applyProtection="0">
      <alignment horizontal="left" vertical="center"/>
    </xf>
    <xf numFmtId="227" fontId="81" fillId="0" borderId="114" applyNumberFormat="0" applyAlignment="0" applyProtection="0">
      <alignment horizontal="left" vertical="center"/>
    </xf>
    <xf numFmtId="4" fontId="116" fillId="34" borderId="113">
      <alignment vertical="center"/>
    </xf>
    <xf numFmtId="4" fontId="102" fillId="75" borderId="112" applyNumberFormat="0" applyProtection="0">
      <alignment horizontal="left" vertical="center" indent="1"/>
    </xf>
    <xf numFmtId="9" fontId="73" fillId="0" borderId="111" applyNumberFormat="0" applyBorder="0"/>
    <xf numFmtId="4" fontId="104" fillId="65" borderId="113">
      <alignment vertical="center"/>
    </xf>
    <xf numFmtId="4" fontId="105" fillId="65" borderId="113">
      <alignment vertical="center"/>
    </xf>
    <xf numFmtId="227" fontId="81" fillId="0" borderId="106" applyNumberFormat="0" applyAlignment="0" applyProtection="0">
      <alignment horizontal="left" vertical="center"/>
    </xf>
    <xf numFmtId="9" fontId="73" fillId="0" borderId="107" applyNumberFormat="0" applyBorder="0"/>
    <xf numFmtId="4" fontId="102" fillId="75" borderId="108" applyNumberFormat="0" applyProtection="0">
      <alignment horizontal="left" vertical="center" indent="1"/>
    </xf>
    <xf numFmtId="4" fontId="115" fillId="34" borderId="109">
      <alignment vertical="center"/>
    </xf>
    <xf numFmtId="4" fontId="116" fillId="34" borderId="109">
      <alignment vertical="center"/>
    </xf>
    <xf numFmtId="4" fontId="104" fillId="65" borderId="109">
      <alignment vertical="center"/>
    </xf>
    <xf numFmtId="4" fontId="105" fillId="65" borderId="109">
      <alignment vertical="center"/>
    </xf>
    <xf numFmtId="4" fontId="117" fillId="62" borderId="109">
      <alignment horizontal="left" vertical="center" indent="1"/>
    </xf>
    <xf numFmtId="227" fontId="81" fillId="0" borderId="110" applyNumberFormat="0" applyAlignment="0" applyProtection="0">
      <alignment horizontal="left" vertical="center"/>
    </xf>
    <xf numFmtId="227" fontId="81" fillId="0" borderId="114" applyNumberFormat="0" applyAlignment="0" applyProtection="0">
      <alignment horizontal="left" vertical="center"/>
    </xf>
    <xf numFmtId="4" fontId="102" fillId="75" borderId="112" applyNumberFormat="0" applyProtection="0">
      <alignment horizontal="left" vertical="center" indent="1"/>
    </xf>
    <xf numFmtId="4" fontId="115" fillId="34" borderId="113">
      <alignment vertical="center"/>
    </xf>
    <xf numFmtId="4" fontId="116" fillId="34" borderId="113">
      <alignment vertical="center"/>
    </xf>
    <xf numFmtId="4" fontId="104" fillId="65" borderId="113">
      <alignment vertical="center"/>
    </xf>
    <xf numFmtId="4" fontId="105" fillId="65" borderId="113">
      <alignment vertical="center"/>
    </xf>
    <xf numFmtId="4" fontId="117" fillId="62" borderId="113">
      <alignment horizontal="left" vertical="center" indent="1"/>
    </xf>
    <xf numFmtId="227" fontId="81" fillId="0" borderId="114" applyNumberFormat="0" applyAlignment="0" applyProtection="0">
      <alignment horizontal="left" vertical="center"/>
    </xf>
    <xf numFmtId="227" fontId="81" fillId="0" borderId="110" applyNumberFormat="0" applyAlignment="0" applyProtection="0">
      <alignment horizontal="left" vertical="center"/>
    </xf>
    <xf numFmtId="227" fontId="81" fillId="0" borderId="114" applyNumberFormat="0" applyAlignment="0" applyProtection="0">
      <alignment horizontal="left" vertical="center"/>
    </xf>
    <xf numFmtId="9" fontId="73" fillId="0" borderId="115" applyNumberFormat="0" applyBorder="0"/>
    <xf numFmtId="4" fontId="102" fillId="75" borderId="116" applyNumberFormat="0" applyProtection="0">
      <alignment horizontal="left" vertical="center" indent="1"/>
    </xf>
    <xf numFmtId="4" fontId="115" fillId="34" borderId="117">
      <alignment vertical="center"/>
    </xf>
    <xf numFmtId="4" fontId="116" fillId="34" borderId="117">
      <alignment vertical="center"/>
    </xf>
    <xf numFmtId="4" fontId="104" fillId="65" borderId="117">
      <alignment vertical="center"/>
    </xf>
    <xf numFmtId="4" fontId="105" fillId="65" borderId="117">
      <alignment vertical="center"/>
    </xf>
    <xf numFmtId="4" fontId="117" fillId="62" borderId="117">
      <alignment horizontal="left" vertical="center" indent="1"/>
    </xf>
    <xf numFmtId="227" fontId="81" fillId="0" borderId="118" applyNumberFormat="0" applyAlignment="0" applyProtection="0">
      <alignment horizontal="left" vertical="center"/>
    </xf>
    <xf numFmtId="43" fontId="5" fillId="0" borderId="0" applyFont="0" applyFill="0" applyBorder="0" applyAlignment="0" applyProtection="0"/>
    <xf numFmtId="4" fontId="116" fillId="34" borderId="205">
      <alignment vertical="center"/>
    </xf>
    <xf numFmtId="4" fontId="105" fillId="65" borderId="221">
      <alignment vertical="center"/>
    </xf>
    <xf numFmtId="4" fontId="117" fillId="62" borderId="249">
      <alignment horizontal="left" vertical="center" indent="1"/>
    </xf>
    <xf numFmtId="4" fontId="115" fillId="34" borderId="229">
      <alignment vertical="center"/>
    </xf>
    <xf numFmtId="4" fontId="105" fillId="65" borderId="289">
      <alignment vertical="center"/>
    </xf>
    <xf numFmtId="9" fontId="73" fillId="0" borderId="247" applyNumberFormat="0" applyBorder="0"/>
    <xf numFmtId="4" fontId="105" fillId="65" borderId="217">
      <alignment vertical="center"/>
    </xf>
    <xf numFmtId="4" fontId="102" fillId="75" borderId="216" applyNumberFormat="0" applyProtection="0">
      <alignment horizontal="left" vertical="center" indent="1"/>
    </xf>
    <xf numFmtId="4" fontId="117" fillId="62" borderId="233">
      <alignment horizontal="left" vertical="center" indent="1"/>
    </xf>
    <xf numFmtId="227" fontId="81" fillId="0" borderId="254" applyNumberFormat="0" applyAlignment="0" applyProtection="0">
      <alignment horizontal="left" vertical="center"/>
    </xf>
    <xf numFmtId="4" fontId="104" fillId="65" borderId="277">
      <alignment vertical="center"/>
    </xf>
    <xf numFmtId="4" fontId="102" fillId="75" borderId="292" applyNumberFormat="0" applyProtection="0">
      <alignment horizontal="left" vertical="center" indent="1"/>
    </xf>
    <xf numFmtId="227" fontId="81" fillId="0" borderId="294" applyNumberFormat="0" applyAlignment="0" applyProtection="0">
      <alignment horizontal="left" vertical="center"/>
    </xf>
    <xf numFmtId="9" fontId="73" fillId="0" borderId="271" applyNumberFormat="0" applyBorder="0"/>
    <xf numFmtId="4" fontId="117" fillId="62" borderId="193">
      <alignment horizontal="left" vertical="center" indent="1"/>
    </xf>
    <xf numFmtId="4" fontId="116" fillId="34" borderId="229">
      <alignment vertical="center"/>
    </xf>
    <xf numFmtId="227" fontId="81" fillId="0" borderId="298" applyNumberFormat="0" applyAlignment="0" applyProtection="0">
      <alignment horizontal="left" vertical="center"/>
    </xf>
    <xf numFmtId="4" fontId="102" fillId="75" borderId="204" applyNumberFormat="0" applyProtection="0">
      <alignment horizontal="left" vertical="center" indent="1"/>
    </xf>
    <xf numFmtId="4" fontId="115" fillId="34" borderId="273">
      <alignment vertical="center"/>
    </xf>
    <xf numFmtId="4" fontId="115" fillId="34" borderId="261">
      <alignment vertical="center"/>
    </xf>
    <xf numFmtId="4" fontId="102" fillId="75" borderId="256" applyNumberFormat="0" applyProtection="0">
      <alignment horizontal="left" vertical="center" indent="1"/>
    </xf>
    <xf numFmtId="0" fontId="81" fillId="0" borderId="226" applyNumberFormat="0" applyAlignment="0" applyProtection="0">
      <alignment horizontal="left" vertical="center"/>
    </xf>
    <xf numFmtId="4" fontId="115" fillId="34" borderId="249">
      <alignment vertical="center"/>
    </xf>
    <xf numFmtId="43" fontId="5" fillId="0" borderId="0" applyFont="0" applyFill="0" applyBorder="0" applyAlignment="0" applyProtection="0"/>
    <xf numFmtId="41" fontId="6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 fontId="117" fillId="62" borderId="157">
      <alignment horizontal="left" vertical="center" indent="1"/>
    </xf>
    <xf numFmtId="4" fontId="116" fillId="34" borderId="157">
      <alignment vertical="center"/>
    </xf>
    <xf numFmtId="4" fontId="117" fillId="62" borderId="253">
      <alignment horizontal="left" vertical="center" indent="1"/>
    </xf>
    <xf numFmtId="4" fontId="102" fillId="75" borderId="268" applyNumberFormat="0" applyProtection="0">
      <alignment horizontal="left" vertical="center" indent="1"/>
    </xf>
    <xf numFmtId="4" fontId="105" fillId="65" borderId="237">
      <alignment vertical="center"/>
    </xf>
    <xf numFmtId="4" fontId="102" fillId="75" borderId="232" applyNumberFormat="0" applyProtection="0">
      <alignment horizontal="left" vertical="center" indent="1"/>
    </xf>
    <xf numFmtId="4" fontId="104" fillId="65" borderId="205">
      <alignment vertical="center"/>
    </xf>
    <xf numFmtId="227" fontId="81" fillId="0" borderId="262" applyNumberFormat="0" applyAlignment="0" applyProtection="0">
      <alignment horizontal="left" vertical="center"/>
    </xf>
    <xf numFmtId="9" fontId="73" fillId="0" borderId="295" applyNumberFormat="0" applyBorder="0"/>
    <xf numFmtId="4" fontId="116" fillId="34" borderId="217">
      <alignment vertical="center"/>
    </xf>
    <xf numFmtId="9" fontId="73" fillId="0" borderId="203" applyNumberFormat="0" applyBorder="0"/>
    <xf numFmtId="9" fontId="73" fillId="0" borderId="299" applyNumberFormat="0" applyBorder="0"/>
    <xf numFmtId="4" fontId="105" fillId="65" borderId="249">
      <alignment vertical="center"/>
    </xf>
    <xf numFmtId="4" fontId="116" fillId="34" borderId="161">
      <alignment vertical="center"/>
    </xf>
    <xf numFmtId="4" fontId="102" fillId="75" borderId="160" applyNumberFormat="0" applyProtection="0">
      <alignment horizontal="left" vertical="center" indent="1"/>
    </xf>
    <xf numFmtId="4" fontId="115" fillId="34" borderId="161">
      <alignment vertical="center"/>
    </xf>
    <xf numFmtId="4" fontId="104" fillId="65" borderId="161">
      <alignment vertical="center"/>
    </xf>
    <xf numFmtId="0" fontId="81" fillId="0" borderId="118" applyNumberFormat="0" applyAlignment="0" applyProtection="0">
      <alignment horizontal="left" vertical="center"/>
    </xf>
    <xf numFmtId="4" fontId="104" fillId="65" borderId="273">
      <alignment vertical="center"/>
    </xf>
    <xf numFmtId="4" fontId="115" fillId="34" borderId="293">
      <alignment vertical="center"/>
    </xf>
    <xf numFmtId="4" fontId="102" fillId="75" borderId="284" applyNumberFormat="0" applyProtection="0">
      <alignment horizontal="left" vertical="center" indent="1"/>
    </xf>
    <xf numFmtId="4" fontId="105" fillId="65" borderId="153">
      <alignment vertical="center"/>
    </xf>
    <xf numFmtId="4" fontId="115" fillId="34" borderId="153">
      <alignment vertical="center"/>
    </xf>
    <xf numFmtId="227" fontId="81" fillId="0" borderId="150" applyNumberFormat="0" applyAlignment="0" applyProtection="0">
      <alignment horizontal="left" vertical="center"/>
    </xf>
    <xf numFmtId="4" fontId="117" fillId="62" borderId="149">
      <alignment horizontal="left" vertical="center" indent="1"/>
    </xf>
    <xf numFmtId="227" fontId="81" fillId="0" borderId="134" applyNumberFormat="0" applyAlignment="0" applyProtection="0">
      <alignment horizontal="left" vertical="center"/>
    </xf>
    <xf numFmtId="4" fontId="102" fillId="75" borderId="148" applyNumberFormat="0" applyProtection="0">
      <alignment horizontal="left" vertical="center" indent="1"/>
    </xf>
    <xf numFmtId="227" fontId="81" fillId="0" borderId="142" applyNumberFormat="0" applyAlignment="0" applyProtection="0">
      <alignment horizontal="left" vertical="center"/>
    </xf>
    <xf numFmtId="227" fontId="81" fillId="0" borderId="142" applyNumberFormat="0" applyAlignment="0" applyProtection="0">
      <alignment horizontal="left" vertical="center"/>
    </xf>
    <xf numFmtId="4" fontId="104" fillId="65" borderId="137">
      <alignment vertical="center"/>
    </xf>
    <xf numFmtId="9" fontId="73" fillId="0" borderId="135" applyNumberFormat="0" applyBorder="0"/>
    <xf numFmtId="4" fontId="116" fillId="34" borderId="277">
      <alignment vertical="center"/>
    </xf>
    <xf numFmtId="227" fontId="81" fillId="0" borderId="202" applyNumberFormat="0" applyAlignment="0" applyProtection="0">
      <alignment horizontal="left" vertical="center"/>
    </xf>
    <xf numFmtId="9" fontId="73" fillId="0" borderId="123" applyNumberFormat="0" applyBorder="0"/>
    <xf numFmtId="4" fontId="116" fillId="34" borderId="277">
      <alignment vertical="center"/>
    </xf>
    <xf numFmtId="4" fontId="105" fillId="65" borderId="233">
      <alignment vertical="center"/>
    </xf>
    <xf numFmtId="4" fontId="115" fillId="34" borderId="133">
      <alignment vertical="center"/>
    </xf>
    <xf numFmtId="4" fontId="105" fillId="65" borderId="273">
      <alignment vertical="center"/>
    </xf>
    <xf numFmtId="4" fontId="105" fillId="65" borderId="253">
      <alignment vertical="center"/>
    </xf>
    <xf numFmtId="4" fontId="102" fillId="75" borderId="272" applyNumberFormat="0" applyProtection="0">
      <alignment horizontal="left" vertical="center" indent="1"/>
    </xf>
    <xf numFmtId="4" fontId="117" fillId="62" borderId="285">
      <alignment horizontal="left" vertical="center" indent="1"/>
    </xf>
    <xf numFmtId="4" fontId="104" fillId="65" borderId="281">
      <alignment vertical="center"/>
    </xf>
    <xf numFmtId="4" fontId="105" fillId="65" borderId="201">
      <alignment vertical="center"/>
    </xf>
    <xf numFmtId="4" fontId="115" fillId="34" borderId="225">
      <alignment vertical="center"/>
    </xf>
    <xf numFmtId="9" fontId="73" fillId="0" borderId="251" applyNumberFormat="0" applyBorder="0"/>
    <xf numFmtId="227" fontId="81" fillId="0" borderId="238" applyNumberFormat="0" applyAlignment="0" applyProtection="0">
      <alignment horizontal="left" vertical="center"/>
    </xf>
    <xf numFmtId="4" fontId="102" fillId="75" borderId="180" applyNumberFormat="0" applyProtection="0">
      <alignment horizontal="left" vertical="center" indent="1"/>
    </xf>
    <xf numFmtId="227" fontId="81" fillId="0" borderId="190" applyNumberFormat="0" applyAlignment="0" applyProtection="0">
      <alignment horizontal="left" vertical="center"/>
    </xf>
    <xf numFmtId="4" fontId="102" fillId="75" borderId="276" applyNumberFormat="0" applyProtection="0">
      <alignment horizontal="left" vertical="center" indent="1"/>
    </xf>
    <xf numFmtId="4" fontId="115" fillId="34" borderId="257">
      <alignment vertical="center"/>
    </xf>
    <xf numFmtId="4" fontId="104" fillId="65" borderId="293">
      <alignment vertical="center"/>
    </xf>
    <xf numFmtId="4" fontId="105" fillId="65" borderId="293">
      <alignment vertical="center"/>
    </xf>
    <xf numFmtId="227" fontId="81" fillId="0" borderId="158" applyNumberFormat="0" applyAlignment="0" applyProtection="0">
      <alignment horizontal="left" vertical="center"/>
    </xf>
    <xf numFmtId="227" fontId="81" fillId="0" borderId="170" applyNumberFormat="0" applyAlignment="0" applyProtection="0">
      <alignment horizontal="left" vertical="center"/>
    </xf>
    <xf numFmtId="4" fontId="102" fillId="75" borderId="176" applyNumberFormat="0" applyProtection="0">
      <alignment horizontal="left" vertical="center" indent="1"/>
    </xf>
    <xf numFmtId="4" fontId="102" fillId="75" borderId="168" applyNumberFormat="0" applyProtection="0">
      <alignment horizontal="left" vertical="center" indent="1"/>
    </xf>
    <xf numFmtId="4" fontId="102" fillId="75" borderId="164" applyNumberFormat="0" applyProtection="0">
      <alignment horizontal="left" vertical="center" indent="1"/>
    </xf>
    <xf numFmtId="227" fontId="81" fillId="0" borderId="166" applyNumberFormat="0" applyAlignment="0" applyProtection="0">
      <alignment horizontal="left" vertical="center"/>
    </xf>
    <xf numFmtId="4" fontId="117" fillId="62" borderId="189">
      <alignment horizontal="left" vertical="center" indent="1"/>
    </xf>
    <xf numFmtId="4" fontId="105" fillId="65" borderId="229">
      <alignment vertical="center"/>
    </xf>
    <xf numFmtId="9" fontId="73" fillId="0" borderId="119" applyNumberFormat="0" applyBorder="0"/>
    <xf numFmtId="0" fontId="81" fillId="0" borderId="266" applyNumberFormat="0" applyAlignment="0" applyProtection="0">
      <alignment horizontal="left" vertical="center"/>
    </xf>
    <xf numFmtId="4" fontId="105" fillId="65" borderId="257">
      <alignment vertical="center"/>
    </xf>
    <xf numFmtId="4" fontId="116" fillId="34" borderId="241">
      <alignment vertical="center"/>
    </xf>
    <xf numFmtId="227" fontId="81" fillId="0" borderId="222" applyNumberFormat="0" applyAlignment="0" applyProtection="0">
      <alignment horizontal="left" vertical="center"/>
    </xf>
    <xf numFmtId="4" fontId="116" fillId="34" borderId="225">
      <alignment vertical="center"/>
    </xf>
    <xf numFmtId="4" fontId="116" fillId="34" borderId="221">
      <alignment vertical="center"/>
    </xf>
    <xf numFmtId="227" fontId="81" fillId="0" borderId="122" applyNumberFormat="0" applyAlignment="0" applyProtection="0">
      <alignment horizontal="left" vertical="center"/>
    </xf>
    <xf numFmtId="4" fontId="104" fillId="65" borderId="217">
      <alignment vertical="center"/>
    </xf>
    <xf numFmtId="4" fontId="105" fillId="65" borderId="209">
      <alignment vertical="center"/>
    </xf>
    <xf numFmtId="4" fontId="115" fillId="34" borderId="269">
      <alignment vertical="center"/>
    </xf>
    <xf numFmtId="4" fontId="117" fillId="62" borderId="121">
      <alignment horizontal="left" vertical="center" indent="1"/>
    </xf>
    <xf numFmtId="4" fontId="104" fillId="65" borderId="121">
      <alignment vertical="center"/>
    </xf>
    <xf numFmtId="4" fontId="116" fillId="34" borderId="121">
      <alignment vertical="center"/>
    </xf>
    <xf numFmtId="4" fontId="116" fillId="34" borderId="237">
      <alignment vertical="center"/>
    </xf>
    <xf numFmtId="4" fontId="102" fillId="75" borderId="200" applyNumberFormat="0" applyProtection="0">
      <alignment horizontal="left" vertical="center" indent="1"/>
    </xf>
    <xf numFmtId="4" fontId="115" fillId="34" borderId="205">
      <alignment vertical="center"/>
    </xf>
    <xf numFmtId="4" fontId="115" fillId="34" borderId="193">
      <alignment vertical="center"/>
    </xf>
    <xf numFmtId="4" fontId="105" fillId="65" borderId="205">
      <alignment vertical="center"/>
    </xf>
    <xf numFmtId="4" fontId="115" fillId="34" borderId="257">
      <alignment vertical="center"/>
    </xf>
    <xf numFmtId="4" fontId="117" fillId="62" borderId="197">
      <alignment horizontal="left" vertical="center" indent="1"/>
    </xf>
    <xf numFmtId="4" fontId="115" fillId="34" borderId="197">
      <alignment vertical="center"/>
    </xf>
    <xf numFmtId="4" fontId="116" fillId="34" borderId="269">
      <alignment vertical="center"/>
    </xf>
    <xf numFmtId="4" fontId="115" fillId="34" borderId="297">
      <alignment vertical="center"/>
    </xf>
    <xf numFmtId="4" fontId="117" fillId="62" borderId="277">
      <alignment horizontal="left" vertical="center" indent="1"/>
    </xf>
    <xf numFmtId="4" fontId="104" fillId="65" borderId="297">
      <alignment vertical="center"/>
    </xf>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227" fontId="81" fillId="0" borderId="194" applyNumberFormat="0" applyAlignment="0" applyProtection="0">
      <alignment horizontal="left" vertical="center"/>
    </xf>
    <xf numFmtId="43" fontId="7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 fillId="0" borderId="0" applyFont="0" applyFill="0" applyBorder="0" applyAlignment="0" applyProtection="0"/>
    <xf numFmtId="43" fontId="23" fillId="0" borderId="0" applyFont="0" applyFill="0" applyBorder="0" applyAlignment="0" applyProtection="0"/>
    <xf numFmtId="43" fontId="5" fillId="0" borderId="0" applyFont="0" applyFill="0" applyBorder="0" applyAlignment="0" applyProtection="0"/>
    <xf numFmtId="4" fontId="104" fillId="65" borderId="221">
      <alignment vertical="center"/>
    </xf>
    <xf numFmtId="4" fontId="117" fillId="62" borderId="237">
      <alignment horizontal="left" vertical="center" indent="1"/>
    </xf>
    <xf numFmtId="4" fontId="117" fillId="62" borderId="241">
      <alignment horizontal="left" vertical="center" indent="1"/>
    </xf>
    <xf numFmtId="4" fontId="104" fillId="65" borderId="233">
      <alignment vertical="center"/>
    </xf>
    <xf numFmtId="4" fontId="105" fillId="65" borderId="257">
      <alignment vertical="center"/>
    </xf>
    <xf numFmtId="4" fontId="115" fillId="34" borderId="237">
      <alignment vertical="center"/>
    </xf>
    <xf numFmtId="4" fontId="115" fillId="34" borderId="165">
      <alignment vertical="center"/>
    </xf>
    <xf numFmtId="9" fontId="73" fillId="0" borderId="163" applyNumberFormat="0" applyBorder="0"/>
    <xf numFmtId="4" fontId="102" fillId="75" borderId="168" applyNumberFormat="0" applyProtection="0">
      <alignment horizontal="left" vertical="center" indent="1"/>
    </xf>
    <xf numFmtId="4" fontId="116" fillId="34" borderId="213">
      <alignment vertical="center"/>
    </xf>
    <xf numFmtId="4" fontId="115" fillId="34" borderId="169">
      <alignment vertical="center"/>
    </xf>
    <xf numFmtId="227" fontId="81" fillId="0" borderId="234" applyNumberFormat="0" applyAlignment="0" applyProtection="0">
      <alignment horizontal="left" vertical="center"/>
    </xf>
    <xf numFmtId="4" fontId="105" fillId="65" borderId="241">
      <alignment vertical="center"/>
    </xf>
    <xf numFmtId="4" fontId="116" fillId="34" borderId="169">
      <alignment vertical="center"/>
    </xf>
    <xf numFmtId="227" fontId="81" fillId="0" borderId="170" applyNumberFormat="0" applyAlignment="0" applyProtection="0">
      <alignment horizontal="left" vertical="center"/>
    </xf>
    <xf numFmtId="4" fontId="104" fillId="65" borderId="181">
      <alignment vertical="center"/>
    </xf>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 fontId="117" fillId="62" borderId="125">
      <alignment horizontal="left" vertical="center" indent="1"/>
    </xf>
    <xf numFmtId="43" fontId="5" fillId="0" borderId="0" applyFont="0" applyFill="0" applyBorder="0" applyAlignment="0" applyProtection="0"/>
    <xf numFmtId="4" fontId="105" fillId="65" borderId="185">
      <alignment vertical="center"/>
    </xf>
    <xf numFmtId="4" fontId="117" fillId="62" borderId="241">
      <alignment horizontal="left" vertical="center" indent="1"/>
    </xf>
    <xf numFmtId="4" fontId="117" fillId="62" borderId="289">
      <alignment horizontal="left" vertical="center" indent="1"/>
    </xf>
    <xf numFmtId="227" fontId="81" fillId="0" borderId="206" applyNumberFormat="0" applyAlignment="0" applyProtection="0">
      <alignment horizontal="left" vertical="center"/>
    </xf>
    <xf numFmtId="227" fontId="81" fillId="0" borderId="222" applyNumberFormat="0" applyAlignment="0" applyProtection="0">
      <alignment horizontal="left" vertical="center"/>
    </xf>
    <xf numFmtId="4" fontId="115" fillId="34" borderId="221">
      <alignment vertical="center"/>
    </xf>
    <xf numFmtId="4" fontId="115" fillId="34" borderId="217">
      <alignment vertical="center"/>
    </xf>
    <xf numFmtId="4" fontId="117" fillId="62" borderId="205">
      <alignment horizontal="left" vertical="center" indent="1"/>
    </xf>
    <xf numFmtId="4" fontId="115" fillId="34" borderId="205">
      <alignment vertical="center"/>
    </xf>
    <xf numFmtId="227" fontId="81" fillId="0" borderId="242" applyNumberFormat="0" applyAlignment="0" applyProtection="0">
      <alignment horizontal="left" vertical="center"/>
    </xf>
    <xf numFmtId="4" fontId="104" fillId="65" borderId="237">
      <alignment vertical="center"/>
    </xf>
    <xf numFmtId="9" fontId="73" fillId="0" borderId="255" applyNumberFormat="0" applyBorder="0"/>
    <xf numFmtId="4" fontId="116" fillId="34" borderId="261">
      <alignment vertical="center"/>
    </xf>
    <xf numFmtId="4" fontId="116" fillId="34" borderId="257">
      <alignment vertical="center"/>
    </xf>
    <xf numFmtId="227" fontId="81" fillId="0" borderId="258" applyNumberFormat="0" applyAlignment="0" applyProtection="0">
      <alignment horizontal="left" vertical="center"/>
    </xf>
    <xf numFmtId="4" fontId="116" fillId="34" borderId="233">
      <alignment vertical="center"/>
    </xf>
    <xf numFmtId="4" fontId="102" fillId="75" borderId="212" applyNumberFormat="0" applyProtection="0">
      <alignment horizontal="left" vertical="center" indent="1"/>
    </xf>
    <xf numFmtId="9" fontId="73" fillId="0" borderId="155" applyNumberFormat="0" applyBorder="0"/>
    <xf numFmtId="4" fontId="104" fillId="65" borderId="241">
      <alignment vertical="center"/>
    </xf>
    <xf numFmtId="4" fontId="102" fillId="75" borderId="288" applyNumberFormat="0" applyProtection="0">
      <alignment horizontal="left" vertical="center" indent="1"/>
    </xf>
    <xf numFmtId="4" fontId="102" fillId="75" borderId="220" applyNumberFormat="0" applyProtection="0">
      <alignment horizontal="left" vertical="center" indent="1"/>
    </xf>
    <xf numFmtId="227" fontId="81" fillId="0" borderId="226" applyNumberFormat="0" applyAlignment="0" applyProtection="0">
      <alignment horizontal="left" vertical="center"/>
    </xf>
    <xf numFmtId="227" fontId="81" fillId="0" borderId="218" applyNumberFormat="0" applyAlignment="0" applyProtection="0">
      <alignment horizontal="left" vertical="center"/>
    </xf>
    <xf numFmtId="227" fontId="81" fillId="0" borderId="214" applyNumberFormat="0" applyAlignment="0" applyProtection="0">
      <alignment horizontal="left" vertical="center"/>
    </xf>
    <xf numFmtId="227" fontId="81" fillId="0" borderId="274" applyNumberFormat="0" applyAlignment="0" applyProtection="0">
      <alignment horizontal="left" vertical="center"/>
    </xf>
    <xf numFmtId="4" fontId="116" fillId="34" borderId="205">
      <alignment vertical="center"/>
    </xf>
    <xf numFmtId="9" fontId="73" fillId="0" borderId="259" applyNumberFormat="0" applyBorder="0"/>
    <xf numFmtId="4" fontId="105" fillId="65" borderId="293">
      <alignment vertical="center"/>
    </xf>
    <xf numFmtId="227" fontId="81" fillId="0" borderId="250" applyNumberFormat="0" applyAlignment="0" applyProtection="0">
      <alignment horizontal="left" vertical="center"/>
    </xf>
    <xf numFmtId="9" fontId="73" fillId="0" borderId="239" applyNumberFormat="0" applyBorder="0"/>
    <xf numFmtId="4" fontId="102" fillId="75" borderId="248" applyNumberFormat="0" applyProtection="0">
      <alignment horizontal="left" vertical="center" indent="1"/>
    </xf>
    <xf numFmtId="9" fontId="73" fillId="0" borderId="191" applyNumberFormat="0" applyBorder="0"/>
    <xf numFmtId="4" fontId="116" fillId="34" borderId="297">
      <alignment vertical="center"/>
    </xf>
    <xf numFmtId="227" fontId="81" fillId="0" borderId="278" applyNumberFormat="0" applyAlignment="0" applyProtection="0">
      <alignment horizontal="left" vertical="center"/>
    </xf>
    <xf numFmtId="4" fontId="105" fillId="65" borderId="281">
      <alignment vertical="center"/>
    </xf>
    <xf numFmtId="4" fontId="116" fillId="34" borderId="193">
      <alignment vertical="center"/>
    </xf>
    <xf numFmtId="4" fontId="104" fillId="65" borderId="193">
      <alignment vertical="center"/>
    </xf>
    <xf numFmtId="4" fontId="115" fillId="34" borderId="277">
      <alignment vertical="center"/>
    </xf>
    <xf numFmtId="4" fontId="104" fillId="65" borderId="205">
      <alignment vertical="center"/>
    </xf>
    <xf numFmtId="4" fontId="115" fillId="34" borderId="157">
      <alignment vertical="center"/>
    </xf>
    <xf numFmtId="4" fontId="105" fillId="65" borderId="177">
      <alignment vertical="center"/>
    </xf>
    <xf numFmtId="4" fontId="115" fillId="34" borderId="169">
      <alignment vertical="center"/>
    </xf>
    <xf numFmtId="4" fontId="104" fillId="65" borderId="261">
      <alignment vertical="center"/>
    </xf>
    <xf numFmtId="227" fontId="81" fillId="0" borderId="278" applyNumberFormat="0" applyAlignment="0" applyProtection="0">
      <alignment horizontal="left" vertical="center"/>
    </xf>
    <xf numFmtId="4" fontId="102" fillId="75" borderId="220" applyNumberFormat="0" applyProtection="0">
      <alignment horizontal="left" vertical="center" indent="1"/>
    </xf>
    <xf numFmtId="227" fontId="81" fillId="0" borderId="198" applyNumberFormat="0" applyAlignment="0" applyProtection="0">
      <alignment horizontal="left" vertical="center"/>
    </xf>
    <xf numFmtId="4" fontId="104" fillId="65" borderId="201">
      <alignment vertical="center"/>
    </xf>
    <xf numFmtId="227" fontId="81" fillId="0" borderId="266" applyNumberFormat="0" applyAlignment="0" applyProtection="0">
      <alignment horizontal="left" vertical="center"/>
    </xf>
    <xf numFmtId="4" fontId="117" fillId="62" borderId="217">
      <alignment horizontal="left" vertical="center" indent="1"/>
    </xf>
    <xf numFmtId="4" fontId="116" fillId="34" borderId="201">
      <alignment vertical="center"/>
    </xf>
    <xf numFmtId="9" fontId="73" fillId="0" borderId="199" applyNumberFormat="0" applyBorder="0"/>
    <xf numFmtId="4" fontId="115" fillId="34" borderId="289">
      <alignment vertical="center"/>
    </xf>
    <xf numFmtId="4" fontId="105" fillId="65" borderId="121">
      <alignment vertical="center"/>
    </xf>
    <xf numFmtId="4" fontId="115" fillId="34" borderId="121">
      <alignment vertical="center"/>
    </xf>
    <xf numFmtId="4" fontId="102" fillId="75" borderId="120" applyNumberFormat="0" applyProtection="0">
      <alignment horizontal="left" vertical="center" indent="1"/>
    </xf>
    <xf numFmtId="227" fontId="81" fillId="0" borderId="230" applyNumberFormat="0" applyAlignment="0" applyProtection="0">
      <alignment horizontal="left" vertical="center"/>
    </xf>
    <xf numFmtId="4" fontId="115" fillId="34" borderId="213">
      <alignment vertical="center"/>
    </xf>
    <xf numFmtId="0" fontId="81" fillId="0" borderId="190" applyNumberFormat="0" applyAlignment="0" applyProtection="0">
      <alignment horizontal="left" vertical="center"/>
    </xf>
    <xf numFmtId="4" fontId="116" fillId="34" borderId="241">
      <alignment vertical="center"/>
    </xf>
    <xf numFmtId="4" fontId="104" fillId="65" borderId="293">
      <alignment vertical="center"/>
    </xf>
    <xf numFmtId="4" fontId="117" fillId="62" borderId="169">
      <alignment horizontal="left" vertical="center" indent="1"/>
    </xf>
    <xf numFmtId="43" fontId="5" fillId="0" borderId="0" applyFont="0" applyFill="0" applyBorder="0" applyAlignment="0" applyProtection="0"/>
    <xf numFmtId="9" fontId="73" fillId="0" borderId="275" applyNumberFormat="0" applyBorder="0"/>
    <xf numFmtId="4" fontId="105" fillId="65" borderId="269">
      <alignment vertical="center"/>
    </xf>
    <xf numFmtId="9" fontId="73" fillId="0" borderId="283" applyNumberFormat="0" applyBorder="0"/>
    <xf numFmtId="4" fontId="115" fillId="34" borderId="185">
      <alignment vertical="center"/>
    </xf>
    <xf numFmtId="227" fontId="81" fillId="0" borderId="270" applyNumberFormat="0" applyAlignment="0" applyProtection="0">
      <alignment horizontal="left" vertical="center"/>
    </xf>
    <xf numFmtId="4" fontId="104" fillId="65" borderId="229">
      <alignment vertical="center"/>
    </xf>
    <xf numFmtId="4" fontId="116" fillId="34" borderId="281">
      <alignment vertical="center"/>
    </xf>
    <xf numFmtId="43" fontId="1" fillId="0" borderId="0" applyFont="0" applyFill="0" applyBorder="0" applyAlignment="0" applyProtection="0"/>
    <xf numFmtId="4" fontId="105" fillId="65" borderId="125">
      <alignment vertical="center"/>
    </xf>
    <xf numFmtId="0" fontId="81" fillId="0" borderId="86" applyNumberFormat="0" applyAlignment="0" applyProtection="0">
      <alignment horizontal="left" vertical="center"/>
    </xf>
    <xf numFmtId="4" fontId="105" fillId="65" borderId="213">
      <alignment vertical="center"/>
    </xf>
    <xf numFmtId="4" fontId="117" fillId="62" borderId="265">
      <alignment horizontal="left" vertical="center" indent="1"/>
    </xf>
    <xf numFmtId="4" fontId="117" fillId="62" borderId="133">
      <alignment horizontal="left" vertical="center" indent="1"/>
    </xf>
    <xf numFmtId="4" fontId="105" fillId="65" borderId="149">
      <alignment vertical="center"/>
    </xf>
    <xf numFmtId="4" fontId="104" fillId="65" borderId="133">
      <alignment vertical="center"/>
    </xf>
    <xf numFmtId="9" fontId="73" fillId="0" borderId="147" applyNumberFormat="0" applyBorder="0"/>
    <xf numFmtId="227" fontId="81" fillId="0" borderId="126" applyNumberFormat="0" applyAlignment="0" applyProtection="0">
      <alignment horizontal="left" vertical="center"/>
    </xf>
    <xf numFmtId="227" fontId="81" fillId="0" borderId="146" applyNumberFormat="0" applyAlignment="0" applyProtection="0">
      <alignment horizontal="left" vertical="center"/>
    </xf>
    <xf numFmtId="4" fontId="117" fillId="62" borderId="261">
      <alignment horizontal="left" vertical="center" indent="1"/>
    </xf>
    <xf numFmtId="227" fontId="81" fillId="0" borderId="258" applyNumberFormat="0" applyAlignment="0" applyProtection="0">
      <alignment horizontal="left" vertical="center"/>
    </xf>
    <xf numFmtId="4" fontId="105" fillId="65" borderId="181">
      <alignment vertical="center"/>
    </xf>
    <xf numFmtId="9" fontId="73" fillId="0" borderId="139" applyNumberFormat="0" applyBorder="0"/>
    <xf numFmtId="4" fontId="104" fillId="65" borderId="149">
      <alignment vertical="center"/>
    </xf>
    <xf numFmtId="4" fontId="105" fillId="65" borderId="133">
      <alignment vertical="center"/>
    </xf>
    <xf numFmtId="227" fontId="81" fillId="0" borderId="190" applyNumberFormat="0" applyAlignment="0" applyProtection="0">
      <alignment horizontal="left" vertical="center"/>
    </xf>
    <xf numFmtId="4" fontId="104" fillId="65" borderId="289">
      <alignment vertical="center"/>
    </xf>
    <xf numFmtId="4" fontId="104" fillId="65" borderId="125">
      <alignment vertical="center"/>
    </xf>
    <xf numFmtId="4" fontId="115" fillId="34" borderId="125">
      <alignment vertical="center"/>
    </xf>
    <xf numFmtId="4" fontId="105" fillId="65" borderId="205">
      <alignment vertical="center"/>
    </xf>
    <xf numFmtId="227" fontId="81" fillId="0" borderId="270" applyNumberFormat="0" applyAlignment="0" applyProtection="0">
      <alignment horizontal="left" vertical="center"/>
    </xf>
    <xf numFmtId="9" fontId="73" fillId="0" borderId="215" applyNumberFormat="0" applyBorder="0"/>
    <xf numFmtId="4" fontId="105" fillId="65" borderId="277">
      <alignment vertical="center"/>
    </xf>
    <xf numFmtId="227" fontId="81" fillId="0" borderId="138" applyNumberFormat="0" applyAlignment="0" applyProtection="0">
      <alignment horizontal="left" vertical="center"/>
    </xf>
    <xf numFmtId="4" fontId="102" fillId="75" borderId="148" applyNumberFormat="0" applyProtection="0">
      <alignment horizontal="left" vertical="center" indent="1"/>
    </xf>
    <xf numFmtId="4" fontId="116" fillId="34" borderId="125">
      <alignment vertical="center"/>
    </xf>
    <xf numFmtId="4" fontId="117" fillId="62" borderId="201">
      <alignment horizontal="left" vertical="center" indent="1"/>
    </xf>
    <xf numFmtId="4" fontId="102" fillId="75" borderId="292" applyNumberFormat="0" applyProtection="0">
      <alignment horizontal="left" vertical="center" indent="1"/>
    </xf>
    <xf numFmtId="9" fontId="73" fillId="0" borderId="227" applyNumberFormat="0" applyBorder="0"/>
    <xf numFmtId="227" fontId="81" fillId="0" borderId="186" applyNumberFormat="0" applyAlignment="0" applyProtection="0">
      <alignment horizontal="left" vertical="center"/>
    </xf>
    <xf numFmtId="4" fontId="116" fillId="34" borderId="185">
      <alignment vertical="center"/>
    </xf>
    <xf numFmtId="0" fontId="81" fillId="0" borderId="122" applyNumberFormat="0" applyAlignment="0" applyProtection="0">
      <alignment horizontal="left" vertical="center"/>
    </xf>
    <xf numFmtId="4" fontId="104" fillId="65" borderId="185">
      <alignment vertical="center"/>
    </xf>
    <xf numFmtId="4" fontId="105" fillId="65" borderId="165">
      <alignment vertical="center"/>
    </xf>
    <xf numFmtId="9" fontId="73" fillId="0" borderId="267" applyNumberFormat="0" applyBorder="0"/>
    <xf numFmtId="4" fontId="102" fillId="75" borderId="184" applyNumberFormat="0" applyProtection="0">
      <alignment horizontal="left" vertical="center" indent="1"/>
    </xf>
    <xf numFmtId="4" fontId="117" fillId="62" borderId="169">
      <alignment horizontal="left" vertical="center" indent="1"/>
    </xf>
    <xf numFmtId="4" fontId="104" fillId="65" borderId="189">
      <alignment vertical="center"/>
    </xf>
    <xf numFmtId="4" fontId="115" fillId="34" borderId="189">
      <alignment vertical="center"/>
    </xf>
    <xf numFmtId="4" fontId="102" fillId="75" borderId="240" applyNumberFormat="0" applyProtection="0">
      <alignment horizontal="left" vertical="center" indent="1"/>
    </xf>
    <xf numFmtId="9" fontId="73" fillId="0" borderId="159" applyNumberFormat="0" applyBorder="0"/>
    <xf numFmtId="9" fontId="73" fillId="0" borderId="187" applyNumberFormat="0" applyBorder="0"/>
    <xf numFmtId="227" fontId="81" fillId="0" borderId="186" applyNumberFormat="0" applyAlignment="0" applyProtection="0">
      <alignment horizontal="left" vertical="center"/>
    </xf>
    <xf numFmtId="4" fontId="116" fillId="34" borderId="189">
      <alignment vertical="center"/>
    </xf>
    <xf numFmtId="227" fontId="81" fillId="0" borderId="162" applyNumberFormat="0" applyAlignment="0" applyProtection="0">
      <alignment horizontal="left" vertical="center"/>
    </xf>
    <xf numFmtId="4" fontId="116" fillId="34" borderId="185">
      <alignment vertical="center"/>
    </xf>
    <xf numFmtId="0" fontId="81" fillId="0" borderId="230" applyNumberFormat="0" applyAlignment="0" applyProtection="0">
      <alignment horizontal="left" vertical="center"/>
    </xf>
    <xf numFmtId="4" fontId="104" fillId="65" borderId="165">
      <alignment vertical="center"/>
    </xf>
    <xf numFmtId="9" fontId="73" fillId="0" borderId="183" applyNumberFormat="0" applyBorder="0"/>
    <xf numFmtId="0" fontId="81" fillId="0" borderId="118" applyNumberFormat="0" applyAlignment="0" applyProtection="0">
      <alignment horizontal="left" vertical="center"/>
    </xf>
    <xf numFmtId="227" fontId="81" fillId="0" borderId="174" applyNumberFormat="0" applyAlignment="0" applyProtection="0">
      <alignment horizontal="left" vertical="center"/>
    </xf>
    <xf numFmtId="227" fontId="81" fillId="0" borderId="182" applyNumberFormat="0" applyAlignment="0" applyProtection="0">
      <alignment horizontal="left" vertical="center"/>
    </xf>
    <xf numFmtId="4" fontId="117" fillId="62" borderId="185">
      <alignment horizontal="left" vertical="center" indent="1"/>
    </xf>
    <xf numFmtId="4" fontId="104" fillId="65" borderId="177">
      <alignment vertical="center"/>
    </xf>
    <xf numFmtId="4" fontId="102" fillId="75" borderId="172" applyNumberFormat="0" applyProtection="0">
      <alignment horizontal="left" vertical="center" indent="1"/>
    </xf>
    <xf numFmtId="227" fontId="81" fillId="0" borderId="242" applyNumberFormat="0" applyAlignment="0" applyProtection="0">
      <alignment horizontal="left" vertical="center"/>
    </xf>
    <xf numFmtId="0" fontId="81" fillId="0" borderId="298" applyNumberFormat="0" applyAlignment="0" applyProtection="0">
      <alignment horizontal="left" vertical="center"/>
    </xf>
    <xf numFmtId="227" fontId="81" fillId="0" borderId="166" applyNumberFormat="0" applyAlignment="0" applyProtection="0">
      <alignment horizontal="left" vertical="center"/>
    </xf>
    <xf numFmtId="4" fontId="115" fillId="34" borderId="173">
      <alignment vertical="center"/>
    </xf>
    <xf numFmtId="9" fontId="73" fillId="0" borderId="171" applyNumberFormat="0" applyBorder="0"/>
    <xf numFmtId="4" fontId="102" fillId="75" borderId="188" applyNumberFormat="0" applyProtection="0">
      <alignment horizontal="left" vertical="center" indent="1"/>
    </xf>
    <xf numFmtId="227" fontId="81" fillId="0" borderId="170" applyNumberFormat="0" applyAlignment="0" applyProtection="0">
      <alignment horizontal="left" vertical="center"/>
    </xf>
    <xf numFmtId="227" fontId="81" fillId="0" borderId="186" applyNumberFormat="0" applyAlignment="0" applyProtection="0">
      <alignment horizontal="left" vertical="center"/>
    </xf>
    <xf numFmtId="4" fontId="105" fillId="65" borderId="189">
      <alignment vertical="center"/>
    </xf>
    <xf numFmtId="4" fontId="115" fillId="34" borderId="241">
      <alignment vertical="center"/>
    </xf>
    <xf numFmtId="4" fontId="117" fillId="62" borderId="185">
      <alignment horizontal="left" vertical="center" indent="1"/>
    </xf>
    <xf numFmtId="4" fontId="117" fillId="62" borderId="173">
      <alignment horizontal="left" vertical="center" indent="1"/>
    </xf>
    <xf numFmtId="227" fontId="81" fillId="0" borderId="178" applyNumberFormat="0" applyAlignment="0" applyProtection="0">
      <alignment horizontal="left" vertical="center"/>
    </xf>
    <xf numFmtId="9" fontId="73" fillId="0" borderId="219" applyNumberFormat="0" applyBorder="0"/>
    <xf numFmtId="227" fontId="81" fillId="0" borderId="210" applyNumberFormat="0" applyAlignment="0" applyProtection="0">
      <alignment horizontal="left" vertical="center"/>
    </xf>
    <xf numFmtId="227" fontId="81" fillId="0" borderId="218" applyNumberFormat="0" applyAlignment="0" applyProtection="0">
      <alignment horizontal="left" vertical="center"/>
    </xf>
    <xf numFmtId="4" fontId="117" fillId="62" borderId="221">
      <alignment horizontal="left" vertical="center" indent="1"/>
    </xf>
    <xf numFmtId="4" fontId="104" fillId="65" borderId="213">
      <alignment vertical="center"/>
    </xf>
    <xf numFmtId="4" fontId="105" fillId="65" borderId="265">
      <alignment vertical="center"/>
    </xf>
    <xf numFmtId="4" fontId="102" fillId="75" borderId="208" applyNumberFormat="0" applyProtection="0">
      <alignment horizontal="left" vertical="center" indent="1"/>
    </xf>
    <xf numFmtId="227" fontId="81" fillId="0" borderId="294" applyNumberFormat="0" applyAlignment="0" applyProtection="0">
      <alignment horizontal="left" vertical="center"/>
    </xf>
    <xf numFmtId="227" fontId="81" fillId="0" borderId="202" applyNumberFormat="0" applyAlignment="0" applyProtection="0">
      <alignment horizontal="left" vertical="center"/>
    </xf>
    <xf numFmtId="4" fontId="115" fillId="34" borderId="209">
      <alignment vertical="center"/>
    </xf>
    <xf numFmtId="9" fontId="73" fillId="0" borderId="207" applyNumberFormat="0" applyBorder="0"/>
    <xf numFmtId="4" fontId="102" fillId="75" borderId="224" applyNumberFormat="0" applyProtection="0">
      <alignment horizontal="left" vertical="center" indent="1"/>
    </xf>
    <xf numFmtId="227" fontId="81" fillId="0" borderId="206" applyNumberFormat="0" applyAlignment="0" applyProtection="0">
      <alignment horizontal="left" vertical="center"/>
    </xf>
    <xf numFmtId="227" fontId="81" fillId="0" borderId="222" applyNumberFormat="0" applyAlignment="0" applyProtection="0">
      <alignment horizontal="left" vertical="center"/>
    </xf>
    <xf numFmtId="4" fontId="105" fillId="65" borderId="225">
      <alignment vertical="center"/>
    </xf>
    <xf numFmtId="4" fontId="117" fillId="62" borderId="221">
      <alignment horizontal="left" vertical="center" indent="1"/>
    </xf>
    <xf numFmtId="4" fontId="117" fillId="62" borderId="209">
      <alignment horizontal="left" vertical="center" indent="1"/>
    </xf>
    <xf numFmtId="227" fontId="81" fillId="0" borderId="214" applyNumberFormat="0" applyAlignment="0" applyProtection="0">
      <alignment horizontal="left" vertical="center"/>
    </xf>
    <xf numFmtId="0" fontId="81" fillId="0" borderId="190" applyNumberFormat="0" applyAlignment="0" applyProtection="0">
      <alignment horizontal="left" vertical="center"/>
    </xf>
    <xf numFmtId="227" fontId="81" fillId="0" borderId="246" applyNumberFormat="0" applyAlignment="0" applyProtection="0">
      <alignment horizontal="left" vertical="center"/>
    </xf>
    <xf numFmtId="227" fontId="81" fillId="0" borderId="254" applyNumberFormat="0" applyAlignment="0" applyProtection="0">
      <alignment horizontal="left" vertical="center"/>
    </xf>
    <xf numFmtId="4" fontId="117" fillId="62" borderId="257">
      <alignment horizontal="left" vertical="center" indent="1"/>
    </xf>
    <xf numFmtId="4" fontId="104" fillId="65" borderId="249">
      <alignment vertical="center"/>
    </xf>
    <xf numFmtId="4" fontId="102" fillId="75" borderId="244" applyNumberFormat="0" applyProtection="0">
      <alignment horizontal="left" vertical="center" indent="1"/>
    </xf>
    <xf numFmtId="227" fontId="81" fillId="0" borderId="238" applyNumberFormat="0" applyAlignment="0" applyProtection="0">
      <alignment horizontal="left" vertical="center"/>
    </xf>
    <xf numFmtId="4" fontId="115" fillId="34" borderId="245">
      <alignment vertical="center"/>
    </xf>
    <xf numFmtId="9" fontId="73" fillId="0" borderId="243" applyNumberFormat="0" applyBorder="0"/>
    <xf numFmtId="4" fontId="102" fillId="75" borderId="260" applyNumberFormat="0" applyProtection="0">
      <alignment horizontal="left" vertical="center" indent="1"/>
    </xf>
    <xf numFmtId="227" fontId="81" fillId="0" borderId="242" applyNumberFormat="0" applyAlignment="0" applyProtection="0">
      <alignment horizontal="left" vertical="center"/>
    </xf>
    <xf numFmtId="227" fontId="81" fillId="0" borderId="258" applyNumberFormat="0" applyAlignment="0" applyProtection="0">
      <alignment horizontal="left" vertical="center"/>
    </xf>
    <xf numFmtId="4" fontId="105" fillId="65" borderId="261">
      <alignment vertical="center"/>
    </xf>
    <xf numFmtId="4" fontId="117" fillId="62" borderId="257">
      <alignment horizontal="left" vertical="center" indent="1"/>
    </xf>
    <xf numFmtId="4" fontId="117" fillId="62" borderId="245">
      <alignment horizontal="left" vertical="center" indent="1"/>
    </xf>
    <xf numFmtId="227" fontId="81" fillId="0" borderId="250" applyNumberFormat="0" applyAlignment="0" applyProtection="0">
      <alignment horizontal="left" vertical="center"/>
    </xf>
    <xf numFmtId="9" fontId="73" fillId="0" borderId="291" applyNumberFormat="0" applyBorder="0"/>
    <xf numFmtId="227" fontId="81" fillId="0" borderId="282" applyNumberFormat="0" applyAlignment="0" applyProtection="0">
      <alignment horizontal="left" vertical="center"/>
    </xf>
    <xf numFmtId="227" fontId="81" fillId="0" borderId="290" applyNumberFormat="0" applyAlignment="0" applyProtection="0">
      <alignment horizontal="left" vertical="center"/>
    </xf>
    <xf numFmtId="4" fontId="117" fillId="62" borderId="293">
      <alignment horizontal="left" vertical="center" indent="1"/>
    </xf>
    <xf numFmtId="4" fontId="104" fillId="65" borderId="285">
      <alignment vertical="center"/>
    </xf>
    <xf numFmtId="4" fontId="102" fillId="75" borderId="280" applyNumberFormat="0" applyProtection="0">
      <alignment horizontal="left" vertical="center" indent="1"/>
    </xf>
    <xf numFmtId="227" fontId="81" fillId="0" borderId="274" applyNumberFormat="0" applyAlignment="0" applyProtection="0">
      <alignment horizontal="left" vertical="center"/>
    </xf>
    <xf numFmtId="4" fontId="115" fillId="34" borderId="281">
      <alignment vertical="center"/>
    </xf>
    <xf numFmtId="9" fontId="73" fillId="0" borderId="279" applyNumberFormat="0" applyBorder="0"/>
    <xf numFmtId="4" fontId="102" fillId="75" borderId="296" applyNumberFormat="0" applyProtection="0">
      <alignment horizontal="left" vertical="center" indent="1"/>
    </xf>
    <xf numFmtId="227" fontId="81" fillId="0" borderId="278" applyNumberFormat="0" applyAlignment="0" applyProtection="0">
      <alignment horizontal="left" vertical="center"/>
    </xf>
    <xf numFmtId="227" fontId="81" fillId="0" borderId="294" applyNumberFormat="0" applyAlignment="0" applyProtection="0">
      <alignment horizontal="left" vertical="center"/>
    </xf>
    <xf numFmtId="4" fontId="105" fillId="65" borderId="297">
      <alignment vertical="center"/>
    </xf>
    <xf numFmtId="4" fontId="117" fillId="62" borderId="293">
      <alignment horizontal="left" vertical="center" indent="1"/>
    </xf>
    <xf numFmtId="4" fontId="117" fillId="62" borderId="281">
      <alignment horizontal="left" vertical="center" indent="1"/>
    </xf>
    <xf numFmtId="227" fontId="81" fillId="0" borderId="286" applyNumberFormat="0" applyAlignment="0" applyProtection="0">
      <alignment horizontal="left" vertical="center"/>
    </xf>
    <xf numFmtId="0" fontId="81" fillId="0" borderId="262" applyNumberFormat="0" applyAlignment="0" applyProtection="0">
      <alignment horizontal="left" vertical="center"/>
    </xf>
    <xf numFmtId="4" fontId="102" fillId="75" borderId="300" applyNumberFormat="0" applyProtection="0">
      <alignment horizontal="left" vertical="center" indent="1"/>
    </xf>
    <xf numFmtId="4" fontId="115" fillId="34" borderId="301">
      <alignment vertical="center"/>
    </xf>
    <xf numFmtId="4" fontId="116" fillId="34" borderId="301">
      <alignment vertical="center"/>
    </xf>
    <xf numFmtId="4" fontId="104" fillId="65" borderId="301">
      <alignment vertical="center"/>
    </xf>
    <xf numFmtId="4" fontId="105" fillId="65" borderId="301">
      <alignment vertical="center"/>
    </xf>
    <xf numFmtId="4" fontId="117" fillId="62" borderId="301">
      <alignment horizontal="left" vertical="center" indent="1"/>
    </xf>
    <xf numFmtId="227" fontId="81" fillId="0" borderId="302" applyNumberFormat="0" applyAlignment="0" applyProtection="0">
      <alignment horizontal="left" vertical="center"/>
    </xf>
    <xf numFmtId="227" fontId="81" fillId="0" borderId="302" applyNumberFormat="0" applyAlignment="0" applyProtection="0">
      <alignment horizontal="left" vertical="center"/>
    </xf>
    <xf numFmtId="4" fontId="115" fillId="34" borderId="313">
      <alignment vertical="center"/>
    </xf>
    <xf numFmtId="9" fontId="73" fillId="0" borderId="303" applyNumberFormat="0" applyBorder="0"/>
    <xf numFmtId="4" fontId="117" fillId="62" borderId="313">
      <alignment horizontal="left" vertical="center" indent="1"/>
    </xf>
    <xf numFmtId="4" fontId="102" fillId="75" borderId="304" applyNumberFormat="0" applyProtection="0">
      <alignment horizontal="left" vertical="center" indent="1"/>
    </xf>
    <xf numFmtId="4" fontId="115" fillId="34" borderId="305">
      <alignment vertical="center"/>
    </xf>
    <xf numFmtId="4" fontId="116" fillId="34" borderId="305">
      <alignment vertical="center"/>
    </xf>
    <xf numFmtId="4" fontId="104" fillId="65" borderId="305">
      <alignment vertical="center"/>
    </xf>
    <xf numFmtId="4" fontId="105" fillId="65" borderId="305">
      <alignment vertical="center"/>
    </xf>
    <xf numFmtId="4" fontId="117" fillId="62" borderId="305">
      <alignment horizontal="left" vertical="center" indent="1"/>
    </xf>
    <xf numFmtId="9" fontId="73" fillId="0" borderId="319" applyNumberFormat="0" applyBorder="0"/>
    <xf numFmtId="227" fontId="81" fillId="0" borderId="306" applyNumberFormat="0" applyAlignment="0" applyProtection="0">
      <alignment horizontal="left" vertical="center"/>
    </xf>
    <xf numFmtId="227" fontId="81" fillId="0" borderId="318" applyNumberFormat="0" applyAlignment="0" applyProtection="0">
      <alignment horizontal="left" vertical="center"/>
    </xf>
    <xf numFmtId="4" fontId="115" fillId="34" borderId="329">
      <alignment vertical="center"/>
    </xf>
    <xf numFmtId="4" fontId="115" fillId="34" borderId="321">
      <alignment vertical="center"/>
    </xf>
    <xf numFmtId="4" fontId="104" fillId="65" borderId="321">
      <alignment vertical="center"/>
    </xf>
    <xf numFmtId="4" fontId="117" fillId="62" borderId="329">
      <alignment horizontal="left" vertical="center" indent="1"/>
    </xf>
    <xf numFmtId="227" fontId="81" fillId="0" borderId="314" applyNumberFormat="0" applyAlignment="0" applyProtection="0">
      <alignment horizontal="left" vertical="center"/>
    </xf>
    <xf numFmtId="4" fontId="116" fillId="34" borderId="321">
      <alignment vertical="center"/>
    </xf>
    <xf numFmtId="4" fontId="117" fillId="62" borderId="321">
      <alignment horizontal="left" vertical="center" indent="1"/>
    </xf>
    <xf numFmtId="4" fontId="102" fillId="75" borderId="320" applyNumberFormat="0" applyProtection="0">
      <alignment horizontal="left" vertical="center" indent="1"/>
    </xf>
    <xf numFmtId="4" fontId="116" fillId="34" borderId="313">
      <alignment vertical="center"/>
    </xf>
    <xf numFmtId="4" fontId="102" fillId="75" borderId="312" applyNumberFormat="0" applyProtection="0">
      <alignment horizontal="left" vertical="center" indent="1"/>
    </xf>
    <xf numFmtId="9" fontId="73" fillId="0" borderId="311" applyNumberFormat="0" applyBorder="0"/>
    <xf numFmtId="4" fontId="104" fillId="65" borderId="313">
      <alignment vertical="center"/>
    </xf>
    <xf numFmtId="4" fontId="105" fillId="65" borderId="313">
      <alignment vertical="center"/>
    </xf>
    <xf numFmtId="4" fontId="105" fillId="65" borderId="321">
      <alignment vertical="center"/>
    </xf>
    <xf numFmtId="227" fontId="81" fillId="0" borderId="306" applyNumberFormat="0" applyAlignment="0" applyProtection="0">
      <alignment horizontal="left" vertical="center"/>
    </xf>
    <xf numFmtId="9" fontId="73" fillId="0" borderId="307" applyNumberFormat="0" applyBorder="0"/>
    <xf numFmtId="4" fontId="102" fillId="75" borderId="308" applyNumberFormat="0" applyProtection="0">
      <alignment horizontal="left" vertical="center" indent="1"/>
    </xf>
    <xf numFmtId="4" fontId="115" fillId="34" borderId="309">
      <alignment vertical="center"/>
    </xf>
    <xf numFmtId="4" fontId="116" fillId="34" borderId="309">
      <alignment vertical="center"/>
    </xf>
    <xf numFmtId="4" fontId="104" fillId="65" borderId="309">
      <alignment vertical="center"/>
    </xf>
    <xf numFmtId="4" fontId="105" fillId="65" borderId="309">
      <alignment vertical="center"/>
    </xf>
    <xf numFmtId="4" fontId="117" fillId="62" borderId="309">
      <alignment horizontal="left" vertical="center" indent="1"/>
    </xf>
    <xf numFmtId="227" fontId="81" fillId="0" borderId="310" applyNumberFormat="0" applyAlignment="0" applyProtection="0">
      <alignment horizontal="left" vertical="center"/>
    </xf>
    <xf numFmtId="227" fontId="81" fillId="0" borderId="314" applyNumberFormat="0" applyAlignment="0" applyProtection="0">
      <alignment horizontal="left" vertical="center"/>
    </xf>
    <xf numFmtId="4" fontId="102" fillId="75" borderId="312" applyNumberFormat="0" applyProtection="0">
      <alignment horizontal="left" vertical="center" indent="1"/>
    </xf>
    <xf numFmtId="4" fontId="115" fillId="34" borderId="313">
      <alignment vertical="center"/>
    </xf>
    <xf numFmtId="4" fontId="116" fillId="34" borderId="313">
      <alignment vertical="center"/>
    </xf>
    <xf numFmtId="4" fontId="104" fillId="65" borderId="313">
      <alignment vertical="center"/>
    </xf>
    <xf numFmtId="4" fontId="105" fillId="65" borderId="313">
      <alignment vertical="center"/>
    </xf>
    <xf numFmtId="4" fontId="117" fillId="62" borderId="313">
      <alignment horizontal="left" vertical="center" indent="1"/>
    </xf>
    <xf numFmtId="227" fontId="81" fillId="0" borderId="314" applyNumberFormat="0" applyAlignment="0" applyProtection="0">
      <alignment horizontal="left" vertical="center"/>
    </xf>
    <xf numFmtId="227" fontId="81" fillId="0" borderId="310" applyNumberFormat="0" applyAlignment="0" applyProtection="0">
      <alignment horizontal="left" vertical="center"/>
    </xf>
    <xf numFmtId="227" fontId="81" fillId="0" borderId="314" applyNumberFormat="0" applyAlignment="0" applyProtection="0">
      <alignment horizontal="left" vertical="center"/>
    </xf>
    <xf numFmtId="9" fontId="73" fillId="0" borderId="315" applyNumberFormat="0" applyBorder="0"/>
    <xf numFmtId="4" fontId="102" fillId="75" borderId="316" applyNumberFormat="0" applyProtection="0">
      <alignment horizontal="left" vertical="center" indent="1"/>
    </xf>
    <xf numFmtId="4" fontId="115" fillId="34" borderId="317">
      <alignment vertical="center"/>
    </xf>
    <xf numFmtId="4" fontId="116" fillId="34" borderId="317">
      <alignment vertical="center"/>
    </xf>
    <xf numFmtId="4" fontId="104" fillId="65" borderId="317">
      <alignment vertical="center"/>
    </xf>
    <xf numFmtId="4" fontId="105" fillId="65" borderId="317">
      <alignment vertical="center"/>
    </xf>
    <xf numFmtId="4" fontId="117" fillId="62" borderId="317">
      <alignment horizontal="left" vertical="center" indent="1"/>
    </xf>
    <xf numFmtId="227" fontId="81" fillId="0" borderId="318" applyNumberFormat="0" applyAlignment="0" applyProtection="0">
      <alignment horizontal="left" vertical="center"/>
    </xf>
    <xf numFmtId="227" fontId="81" fillId="0" borderId="322" applyNumberFormat="0" applyAlignment="0" applyProtection="0">
      <alignment horizontal="left" vertical="center"/>
    </xf>
    <xf numFmtId="227" fontId="81" fillId="0" borderId="306" applyNumberFormat="0" applyAlignment="0" applyProtection="0">
      <alignment horizontal="left" vertical="center"/>
    </xf>
    <xf numFmtId="227" fontId="81" fillId="0" borderId="330" applyNumberFormat="0" applyAlignment="0" applyProtection="0">
      <alignment horizontal="left" vertical="center"/>
    </xf>
    <xf numFmtId="4" fontId="116" fillId="34" borderId="329">
      <alignment vertical="center"/>
    </xf>
    <xf numFmtId="4" fontId="102" fillId="75" borderId="328" applyNumberFormat="0" applyProtection="0">
      <alignment horizontal="left" vertical="center" indent="1"/>
    </xf>
    <xf numFmtId="9" fontId="73" fillId="0" borderId="327" applyNumberFormat="0" applyBorder="0"/>
    <xf numFmtId="4" fontId="104" fillId="65" borderId="329">
      <alignment vertical="center"/>
    </xf>
    <xf numFmtId="4" fontId="105" fillId="65" borderId="329">
      <alignment vertical="center"/>
    </xf>
    <xf numFmtId="227" fontId="81" fillId="0" borderId="322" applyNumberFormat="0" applyAlignment="0" applyProtection="0">
      <alignment horizontal="left" vertical="center"/>
    </xf>
    <xf numFmtId="9" fontId="73" fillId="0" borderId="323" applyNumberFormat="0" applyBorder="0"/>
    <xf numFmtId="4" fontId="102" fillId="75" borderId="324" applyNumberFormat="0" applyProtection="0">
      <alignment horizontal="left" vertical="center" indent="1"/>
    </xf>
    <xf numFmtId="4" fontId="115" fillId="34" borderId="325">
      <alignment vertical="center"/>
    </xf>
    <xf numFmtId="4" fontId="116" fillId="34" borderId="325">
      <alignment vertical="center"/>
    </xf>
    <xf numFmtId="4" fontId="104" fillId="65" borderId="325">
      <alignment vertical="center"/>
    </xf>
    <xf numFmtId="4" fontId="105" fillId="65" borderId="325">
      <alignment vertical="center"/>
    </xf>
    <xf numFmtId="4" fontId="117" fillId="62" borderId="325">
      <alignment horizontal="left" vertical="center" indent="1"/>
    </xf>
    <xf numFmtId="227" fontId="81" fillId="0" borderId="326" applyNumberFormat="0" applyAlignment="0" applyProtection="0">
      <alignment horizontal="left" vertical="center"/>
    </xf>
    <xf numFmtId="227" fontId="81" fillId="0" borderId="330" applyNumberFormat="0" applyAlignment="0" applyProtection="0">
      <alignment horizontal="left" vertical="center"/>
    </xf>
    <xf numFmtId="4" fontId="102" fillId="75" borderId="328" applyNumberFormat="0" applyProtection="0">
      <alignment horizontal="left" vertical="center" indent="1"/>
    </xf>
    <xf numFmtId="4" fontId="115" fillId="34" borderId="329">
      <alignment vertical="center"/>
    </xf>
    <xf numFmtId="4" fontId="116" fillId="34" borderId="329">
      <alignment vertical="center"/>
    </xf>
    <xf numFmtId="4" fontId="104" fillId="65" borderId="329">
      <alignment vertical="center"/>
    </xf>
    <xf numFmtId="4" fontId="105" fillId="65" borderId="329">
      <alignment vertical="center"/>
    </xf>
    <xf numFmtId="4" fontId="117" fillId="62" borderId="329">
      <alignment horizontal="left" vertical="center" indent="1"/>
    </xf>
    <xf numFmtId="227" fontId="81" fillId="0" borderId="330" applyNumberFormat="0" applyAlignment="0" applyProtection="0">
      <alignment horizontal="left" vertical="center"/>
    </xf>
    <xf numFmtId="227" fontId="81" fillId="0" borderId="326" applyNumberFormat="0" applyAlignment="0" applyProtection="0">
      <alignment horizontal="left" vertical="center"/>
    </xf>
    <xf numFmtId="227" fontId="81" fillId="0" borderId="330" applyNumberFormat="0" applyAlignment="0" applyProtection="0">
      <alignment horizontal="left" vertical="center"/>
    </xf>
    <xf numFmtId="9" fontId="73" fillId="0" borderId="331" applyNumberFormat="0" applyBorder="0"/>
    <xf numFmtId="4" fontId="102" fillId="75" borderId="332" applyNumberFormat="0" applyProtection="0">
      <alignment horizontal="left" vertical="center" indent="1"/>
    </xf>
    <xf numFmtId="4" fontId="115" fillId="34" borderId="333">
      <alignment vertical="center"/>
    </xf>
    <xf numFmtId="4" fontId="116" fillId="34" borderId="333">
      <alignment vertical="center"/>
    </xf>
    <xf numFmtId="4" fontId="104" fillId="65" borderId="333">
      <alignment vertical="center"/>
    </xf>
    <xf numFmtId="4" fontId="105" fillId="65" borderId="333">
      <alignment vertical="center"/>
    </xf>
    <xf numFmtId="4" fontId="117" fillId="62" borderId="333">
      <alignment horizontal="left" vertical="center" indent="1"/>
    </xf>
    <xf numFmtId="227" fontId="81" fillId="0" borderId="334" applyNumberFormat="0" applyAlignment="0" applyProtection="0">
      <alignment horizontal="left" vertical="center"/>
    </xf>
    <xf numFmtId="0" fontId="81" fillId="0" borderId="334" applyNumberFormat="0" applyAlignment="0" applyProtection="0">
      <alignment horizontal="left" vertical="center"/>
    </xf>
    <xf numFmtId="9" fontId="73" fillId="0" borderId="335" applyNumberFormat="0" applyBorder="0"/>
    <xf numFmtId="0" fontId="81" fillId="0" borderId="302" applyNumberFormat="0" applyAlignment="0" applyProtection="0">
      <alignment horizontal="left" vertical="center"/>
    </xf>
    <xf numFmtId="41" fontId="5" fillId="0" borderId="0" applyFont="0" applyFill="0" applyBorder="0" applyAlignment="0" applyProtection="0"/>
  </cellStyleXfs>
  <cellXfs count="88">
    <xf numFmtId="227" fontId="0" fillId="0" borderId="0" xfId="0"/>
    <xf numFmtId="227" fontId="143" fillId="0" borderId="0" xfId="0" applyFont="1"/>
    <xf numFmtId="227" fontId="145" fillId="0" borderId="0" xfId="0" applyFont="1" applyAlignment="1">
      <alignment vertical="center"/>
    </xf>
    <xf numFmtId="227" fontId="146" fillId="2" borderId="0" xfId="0" applyFont="1" applyFill="1" applyAlignment="1">
      <alignment horizontal="left" indent="1"/>
    </xf>
    <xf numFmtId="227" fontId="147" fillId="0" borderId="0" xfId="0" applyFont="1" applyAlignment="1">
      <alignment vertical="center"/>
    </xf>
    <xf numFmtId="227" fontId="148" fillId="0" borderId="41" xfId="0" applyFont="1" applyBorder="1" applyAlignment="1">
      <alignment vertical="center" wrapText="1"/>
    </xf>
    <xf numFmtId="227" fontId="149" fillId="0" borderId="0" xfId="0" applyFont="1"/>
    <xf numFmtId="227" fontId="150" fillId="0" borderId="0" xfId="0" applyFont="1" applyAlignment="1">
      <alignment horizontal="center" vertical="center"/>
    </xf>
    <xf numFmtId="227" fontId="151" fillId="0" borderId="0" xfId="0" applyFont="1" applyAlignment="1">
      <alignment vertical="center" wrapText="1"/>
    </xf>
    <xf numFmtId="178" fontId="151" fillId="0" borderId="0" xfId="0" applyNumberFormat="1" applyFont="1" applyAlignment="1">
      <alignment horizontal="right" vertical="center" wrapText="1"/>
    </xf>
    <xf numFmtId="227" fontId="152" fillId="0" borderId="0" xfId="0" applyFont="1" applyAlignment="1">
      <alignment vertical="center"/>
    </xf>
    <xf numFmtId="227" fontId="152" fillId="0" borderId="0" xfId="0" applyFont="1" applyAlignment="1">
      <alignment vertical="center" wrapText="1"/>
    </xf>
    <xf numFmtId="178" fontId="152" fillId="0" borderId="0" xfId="0" applyNumberFormat="1" applyFont="1" applyAlignment="1">
      <alignment vertical="center"/>
    </xf>
    <xf numFmtId="227" fontId="151" fillId="0" borderId="0" xfId="0" applyFont="1" applyAlignment="1">
      <alignment horizontal="left" vertical="center" wrapText="1" indent="1"/>
    </xf>
    <xf numFmtId="227" fontId="153" fillId="0" borderId="0" xfId="0" applyFont="1" applyAlignment="1">
      <alignment horizontal="left" vertical="center" wrapText="1" indent="1"/>
    </xf>
    <xf numFmtId="224" fontId="153" fillId="0" borderId="0" xfId="2" applyNumberFormat="1" applyFont="1" applyAlignment="1">
      <alignment horizontal="right" vertical="center" wrapText="1"/>
    </xf>
    <xf numFmtId="224" fontId="152" fillId="0" borderId="0" xfId="2" applyNumberFormat="1" applyFont="1" applyAlignment="1">
      <alignment horizontal="right" vertical="center" wrapText="1"/>
    </xf>
    <xf numFmtId="227" fontId="152" fillId="0" borderId="0" xfId="0" applyFont="1" applyAlignment="1">
      <alignment horizontal="left" vertical="center" wrapText="1" indent="1"/>
    </xf>
    <xf numFmtId="178" fontId="152" fillId="0" borderId="0" xfId="0" applyNumberFormat="1" applyFont="1" applyAlignment="1">
      <alignment horizontal="right" vertical="center" wrapText="1"/>
    </xf>
    <xf numFmtId="227" fontId="149" fillId="2" borderId="0" xfId="0" applyFont="1" applyFill="1"/>
    <xf numFmtId="227" fontId="147" fillId="0" borderId="0" xfId="0" applyFont="1" applyAlignment="1">
      <alignment horizontal="left" vertical="center" indent="1"/>
    </xf>
    <xf numFmtId="224" fontId="153" fillId="0" borderId="0" xfId="2" applyNumberFormat="1" applyFont="1" applyAlignment="1">
      <alignment vertical="center"/>
    </xf>
    <xf numFmtId="227" fontId="144" fillId="80" borderId="43" xfId="0" quotePrefix="1" applyFont="1" applyFill="1" applyBorder="1" applyAlignment="1">
      <alignment horizontal="center" vertical="center"/>
    </xf>
    <xf numFmtId="178" fontId="152" fillId="0" borderId="0" xfId="0" applyNumberFormat="1" applyFont="1" applyAlignment="1">
      <alignment horizontal="right" vertical="center"/>
    </xf>
    <xf numFmtId="239" fontId="152" fillId="0" borderId="0" xfId="0" applyNumberFormat="1" applyFont="1" applyAlignment="1">
      <alignment horizontal="right" vertical="center" wrapText="1"/>
    </xf>
    <xf numFmtId="224" fontId="149" fillId="0" borderId="0" xfId="2" applyNumberFormat="1" applyFont="1"/>
    <xf numFmtId="0" fontId="144" fillId="80" borderId="40" xfId="0" quotePrefix="1" applyNumberFormat="1" applyFont="1" applyFill="1" applyBorder="1" applyAlignment="1">
      <alignment horizontal="center" vertical="center"/>
    </xf>
    <xf numFmtId="0" fontId="144" fillId="80" borderId="43" xfId="0" quotePrefix="1" applyNumberFormat="1" applyFont="1" applyFill="1" applyBorder="1" applyAlignment="1">
      <alignment horizontal="center" vertical="center"/>
    </xf>
    <xf numFmtId="174" fontId="151" fillId="0" borderId="0" xfId="1" applyNumberFormat="1" applyFont="1" applyAlignment="1">
      <alignment horizontal="right" vertical="center" wrapText="1"/>
    </xf>
    <xf numFmtId="174" fontId="151" fillId="0" borderId="0" xfId="1" applyNumberFormat="1" applyFont="1" applyFill="1" applyBorder="1" applyAlignment="1">
      <alignment horizontal="right" vertical="center" wrapText="1"/>
    </xf>
    <xf numFmtId="227" fontId="152" fillId="0" borderId="0" xfId="0" applyFont="1" applyAlignment="1">
      <alignment horizontal="left" vertical="center" wrapText="1" indent="2"/>
    </xf>
    <xf numFmtId="174" fontId="152" fillId="0" borderId="0" xfId="1" applyNumberFormat="1" applyFont="1" applyFill="1" applyBorder="1" applyAlignment="1">
      <alignment horizontal="right" vertical="center" wrapText="1"/>
    </xf>
    <xf numFmtId="227" fontId="152" fillId="0" borderId="83" xfId="0" applyFont="1" applyBorder="1" applyAlignment="1">
      <alignment horizontal="left" vertical="center" wrapText="1" indent="2"/>
    </xf>
    <xf numFmtId="174" fontId="151" fillId="0" borderId="44" xfId="1" applyNumberFormat="1" applyFont="1" applyFill="1" applyBorder="1" applyAlignment="1">
      <alignment horizontal="right" vertical="center" wrapText="1"/>
    </xf>
    <xf numFmtId="174" fontId="151" fillId="0" borderId="44" xfId="1" applyNumberFormat="1" applyFont="1" applyBorder="1" applyAlignment="1">
      <alignment horizontal="right" vertical="center" wrapText="1"/>
    </xf>
    <xf numFmtId="174" fontId="152" fillId="0" borderId="0" xfId="1" applyNumberFormat="1" applyFont="1" applyFill="1" applyBorder="1" applyAlignment="1">
      <alignment horizontal="right"/>
    </xf>
    <xf numFmtId="178" fontId="151" fillId="0" borderId="44" xfId="2423" applyNumberFormat="1" applyFont="1" applyFill="1" applyBorder="1" applyAlignment="1">
      <alignment horizontal="right"/>
    </xf>
    <xf numFmtId="178" fontId="151" fillId="0" borderId="44" xfId="2423" applyNumberFormat="1" applyFont="1" applyFill="1" applyBorder="1"/>
    <xf numFmtId="178" fontId="152" fillId="0" borderId="0" xfId="1" applyNumberFormat="1" applyFont="1" applyFill="1" applyBorder="1" applyAlignment="1">
      <alignment horizontal="right"/>
    </xf>
    <xf numFmtId="178" fontId="152" fillId="0" borderId="0" xfId="2423" applyNumberFormat="1" applyFont="1" applyFill="1" applyBorder="1"/>
    <xf numFmtId="178" fontId="151" fillId="0" borderId="0" xfId="2423" applyNumberFormat="1" applyFont="1" applyFill="1" applyBorder="1"/>
    <xf numFmtId="227" fontId="146" fillId="2" borderId="41" xfId="0" applyFont="1" applyFill="1" applyBorder="1" applyAlignment="1">
      <alignment horizontal="left" vertical="center" indent="1"/>
    </xf>
    <xf numFmtId="227" fontId="146" fillId="0" borderId="40" xfId="0" quotePrefix="1" applyFont="1" applyBorder="1" applyAlignment="1">
      <alignment horizontal="center" vertical="center"/>
    </xf>
    <xf numFmtId="227" fontId="151" fillId="2" borderId="0" xfId="0" applyFont="1" applyFill="1" applyAlignment="1">
      <alignment horizontal="left" vertical="center" indent="1"/>
    </xf>
    <xf numFmtId="227" fontId="151" fillId="2" borderId="0" xfId="0" applyFont="1" applyFill="1" applyAlignment="1">
      <alignment horizontal="center" vertical="center"/>
    </xf>
    <xf numFmtId="227" fontId="151" fillId="0" borderId="0" xfId="0" applyFont="1" applyAlignment="1">
      <alignment horizontal="center" vertical="center"/>
    </xf>
    <xf numFmtId="227" fontId="155" fillId="2" borderId="0" xfId="0" applyFont="1" applyFill="1"/>
    <xf numFmtId="227" fontId="154" fillId="0" borderId="0" xfId="0" applyFont="1"/>
    <xf numFmtId="3" fontId="152" fillId="0" borderId="0" xfId="1" applyNumberFormat="1" applyFont="1" applyFill="1" applyAlignment="1">
      <alignment horizontal="right" vertical="center"/>
    </xf>
    <xf numFmtId="174" fontId="152" fillId="0" borderId="0" xfId="1" applyNumberFormat="1" applyFont="1" applyFill="1" applyAlignment="1">
      <alignment horizontal="right" vertical="center"/>
    </xf>
    <xf numFmtId="174" fontId="153" fillId="0" borderId="0" xfId="1" applyNumberFormat="1" applyFont="1" applyAlignment="1">
      <alignment horizontal="right" vertical="center"/>
    </xf>
    <xf numFmtId="3" fontId="153" fillId="0" borderId="0" xfId="0" applyNumberFormat="1" applyFont="1" applyAlignment="1">
      <alignment horizontal="right" vertical="center" wrapText="1"/>
    </xf>
    <xf numFmtId="227" fontId="153" fillId="0" borderId="0" xfId="0" applyFont="1" applyAlignment="1">
      <alignment horizontal="left" vertical="center" wrapText="1" indent="2"/>
    </xf>
    <xf numFmtId="224" fontId="153" fillId="0" borderId="0" xfId="2" applyNumberFormat="1" applyFont="1" applyFill="1" applyBorder="1" applyAlignment="1">
      <alignment horizontal="right" vertical="center" wrapText="1"/>
    </xf>
    <xf numFmtId="224" fontId="153" fillId="0" borderId="0" xfId="2" applyNumberFormat="1" applyFont="1" applyAlignment="1">
      <alignment horizontal="right" vertical="center"/>
    </xf>
    <xf numFmtId="224" fontId="152" fillId="0" borderId="0" xfId="2" applyNumberFormat="1" applyFont="1" applyAlignment="1">
      <alignment horizontal="right" vertical="center"/>
    </xf>
    <xf numFmtId="2" fontId="152" fillId="0" borderId="0" xfId="0" applyNumberFormat="1" applyFont="1" applyAlignment="1">
      <alignment horizontal="right" vertical="center"/>
    </xf>
    <xf numFmtId="224" fontId="151" fillId="0" borderId="0" xfId="2" applyNumberFormat="1" applyFont="1" applyAlignment="1">
      <alignment horizontal="right" vertical="center" wrapText="1"/>
    </xf>
    <xf numFmtId="2" fontId="152" fillId="0" borderId="0" xfId="0" applyNumberFormat="1" applyFont="1" applyAlignment="1">
      <alignment vertical="center"/>
    </xf>
    <xf numFmtId="43" fontId="152" fillId="0" borderId="0" xfId="1" applyFont="1" applyAlignment="1">
      <alignment vertical="center"/>
    </xf>
    <xf numFmtId="174" fontId="152" fillId="0" borderId="0" xfId="1" applyNumberFormat="1" applyFont="1" applyAlignment="1">
      <alignment vertical="center"/>
    </xf>
    <xf numFmtId="171" fontId="152" fillId="0" borderId="0" xfId="2423" applyFont="1" applyFill="1" applyBorder="1"/>
    <xf numFmtId="174" fontId="152" fillId="0" borderId="0" xfId="2423" applyNumberFormat="1" applyFont="1" applyFill="1" applyBorder="1"/>
    <xf numFmtId="178" fontId="151" fillId="0" borderId="44" xfId="2423" applyNumberFormat="1" applyFont="1" applyFill="1" applyBorder="1" applyAlignment="1">
      <alignment horizontal="left" indent="1"/>
    </xf>
    <xf numFmtId="227" fontId="144" fillId="80" borderId="0" xfId="0" quotePrefix="1" applyFont="1" applyFill="1" applyAlignment="1">
      <alignment horizontal="center" vertical="center"/>
    </xf>
    <xf numFmtId="227" fontId="153" fillId="0" borderId="0" xfId="0" applyFont="1" applyAlignment="1">
      <alignment vertical="center" wrapText="1"/>
    </xf>
    <xf numFmtId="227" fontId="156" fillId="0" borderId="0" xfId="0" applyFont="1"/>
    <xf numFmtId="224" fontId="153" fillId="0" borderId="0" xfId="2" applyNumberFormat="1" applyFont="1" applyFill="1" applyAlignment="1">
      <alignment horizontal="right" vertical="center"/>
    </xf>
    <xf numFmtId="2" fontId="149" fillId="0" borderId="0" xfId="0" applyNumberFormat="1" applyFont="1"/>
    <xf numFmtId="224" fontId="153" fillId="0" borderId="0" xfId="2" applyNumberFormat="1" applyFont="1" applyFill="1" applyBorder="1" applyAlignment="1">
      <alignment vertical="center"/>
    </xf>
    <xf numFmtId="178" fontId="151" fillId="0" borderId="0" xfId="0" applyNumberFormat="1" applyFont="1" applyAlignment="1">
      <alignment vertical="center"/>
    </xf>
    <xf numFmtId="2" fontId="147" fillId="0" borderId="0" xfId="0" applyNumberFormat="1" applyFont="1" applyAlignment="1">
      <alignment vertical="center"/>
    </xf>
    <xf numFmtId="174" fontId="160" fillId="0" borderId="0" xfId="0" applyNumberFormat="1" applyFont="1" applyAlignment="1">
      <alignment horizontal="right" vertical="center" wrapText="1"/>
    </xf>
    <xf numFmtId="178" fontId="151" fillId="0" borderId="0" xfId="0" applyNumberFormat="1" applyFont="1" applyAlignment="1">
      <alignment vertical="center" wrapText="1"/>
    </xf>
    <xf numFmtId="240" fontId="158" fillId="0" borderId="0" xfId="0" applyNumberFormat="1" applyFont="1" applyAlignment="1">
      <alignment vertical="center" wrapText="1"/>
    </xf>
    <xf numFmtId="240" fontId="159" fillId="0" borderId="0" xfId="0" applyNumberFormat="1" applyFont="1" applyAlignment="1">
      <alignment vertical="center" wrapText="1"/>
    </xf>
    <xf numFmtId="224" fontId="153" fillId="0" borderId="0" xfId="2" applyNumberFormat="1" applyFont="1" applyFill="1" applyBorder="1" applyAlignment="1">
      <alignment vertical="center" wrapText="1"/>
    </xf>
    <xf numFmtId="178" fontId="152" fillId="0" borderId="0" xfId="0" applyNumberFormat="1" applyFont="1" applyAlignment="1">
      <alignment vertical="center" wrapText="1"/>
    </xf>
    <xf numFmtId="241" fontId="159" fillId="0" borderId="0" xfId="0" applyNumberFormat="1" applyFont="1" applyAlignment="1">
      <alignment vertical="center" wrapText="1"/>
    </xf>
    <xf numFmtId="239" fontId="161" fillId="0" borderId="0" xfId="0" applyNumberFormat="1" applyFont="1" applyAlignment="1">
      <alignment horizontal="right" vertical="center" wrapText="1"/>
    </xf>
    <xf numFmtId="174" fontId="153" fillId="0" borderId="0" xfId="1" applyNumberFormat="1" applyFont="1" applyFill="1" applyAlignment="1">
      <alignment horizontal="right" vertical="center"/>
    </xf>
    <xf numFmtId="3" fontId="159" fillId="0" borderId="0" xfId="0" applyNumberFormat="1" applyFont="1" applyAlignment="1">
      <alignment vertical="center" wrapText="1"/>
    </xf>
    <xf numFmtId="174" fontId="149" fillId="0" borderId="0" xfId="1" applyNumberFormat="1" applyFont="1"/>
    <xf numFmtId="174" fontId="159" fillId="0" borderId="0" xfId="0" applyNumberFormat="1" applyFont="1" applyAlignment="1">
      <alignment vertical="center" wrapText="1"/>
    </xf>
    <xf numFmtId="242" fontId="162" fillId="0" borderId="0" xfId="0" applyNumberFormat="1" applyFont="1" applyAlignment="1">
      <alignment vertical="center" wrapText="1"/>
    </xf>
    <xf numFmtId="240" fontId="158" fillId="0" borderId="0" xfId="0" applyNumberFormat="1" applyFont="1" applyAlignment="1">
      <alignment horizontal="center" vertical="center" wrapText="1"/>
    </xf>
    <xf numFmtId="224" fontId="153" fillId="0" borderId="0" xfId="2" applyNumberFormat="1" applyFont="1" applyFill="1" applyBorder="1" applyAlignment="1">
      <alignment horizontal="center" vertical="center"/>
    </xf>
    <xf numFmtId="227" fontId="146" fillId="0" borderId="0" xfId="0" quotePrefix="1" applyFont="1" applyAlignment="1">
      <alignment horizontal="center" vertical="center"/>
    </xf>
  </cellXfs>
  <cellStyles count="6311">
    <cellStyle name="_PERSONAL" xfId="386" xr:uid="{00000000-0005-0000-0000-00000E000000}"/>
    <cellStyle name="_PERSONAL 2" xfId="1785" xr:uid="{00000000-0005-0000-0000-00000F000000}"/>
    <cellStyle name="_PERSONAL 3" xfId="2424" xr:uid="{00000000-0005-0000-0000-000010000000}"/>
    <cellStyle name="_PERSONAL_PERSONAL" xfId="387" xr:uid="{00000000-0005-0000-0000-000011000000}"/>
    <cellStyle name="_PERSONAL_PERSONAL 2" xfId="1786" xr:uid="{00000000-0005-0000-0000-000012000000}"/>
    <cellStyle name="_PERSONAL_PERSONAL 3" xfId="2425" xr:uid="{00000000-0005-0000-0000-000013000000}"/>
    <cellStyle name="_PERSONAL_PERSONAL_1" xfId="388" xr:uid="{00000000-0005-0000-0000-000014000000}"/>
    <cellStyle name="_PERSONAL_PERSONAL_1 2" xfId="1787" xr:uid="{00000000-0005-0000-0000-000015000000}"/>
    <cellStyle name="_PERSONAL_PERSONAL_1 3" xfId="2426" xr:uid="{00000000-0005-0000-0000-000016000000}"/>
    <cellStyle name="_PERSONAL_PERSONAL_2" xfId="389" xr:uid="{00000000-0005-0000-0000-000017000000}"/>
    <cellStyle name="_PERSONAL_PERSONAL_2 2" xfId="1788" xr:uid="{00000000-0005-0000-0000-000018000000}"/>
    <cellStyle name="_PERSONAL_PERSONAL_2 3" xfId="2427" xr:uid="{00000000-0005-0000-0000-000019000000}"/>
    <cellStyle name="_PERSONAL_PERSONAL_3" xfId="390" xr:uid="{00000000-0005-0000-0000-00001A000000}"/>
    <cellStyle name="_PERSONAL_PERSONAL_3 2" xfId="1789" xr:uid="{00000000-0005-0000-0000-00001B000000}"/>
    <cellStyle name="_PERSONAL_PERSONAL_3 3" xfId="2428" xr:uid="{00000000-0005-0000-0000-00001C000000}"/>
    <cellStyle name="_Projeção Refrescos Guararapes" xfId="391" xr:uid="{00000000-0005-0000-0000-00001D000000}"/>
    <cellStyle name="_Projeção Refrescos Guararapes 2" xfId="1790" xr:uid="{00000000-0005-0000-0000-00001E000000}"/>
    <cellStyle name="_Projeção Refrescos Guararapes 3" xfId="2429" xr:uid="{00000000-0005-0000-0000-00001F000000}"/>
    <cellStyle name="?? [0]_4??? ? 5?" xfId="1166" xr:uid="{00000000-0005-0000-0000-000001000000}"/>
    <cellStyle name="??_3???" xfId="1178" xr:uid="{00000000-0005-0000-0000-00000D000000}"/>
    <cellStyle name="???_95" xfId="1176" xr:uid="{00000000-0005-0000-0000-00000B000000}"/>
    <cellStyle name="????_BOOK1" xfId="1175" xr:uid="{00000000-0005-0000-0000-00000A000000}"/>
    <cellStyle name="?????? [0]_3Com" xfId="1167" xr:uid="{00000000-0005-0000-0000-000002000000}"/>
    <cellStyle name="??????_3Com" xfId="1173" xr:uid="{00000000-0005-0000-0000-000008000000}"/>
    <cellStyle name="???????_3Com" xfId="1172" xr:uid="{00000000-0005-0000-0000-000007000000}"/>
    <cellStyle name="???????? [0]_18.04" xfId="1168" xr:uid="{00000000-0005-0000-0000-000003000000}"/>
    <cellStyle name="????????_18.04" xfId="1171" xr:uid="{00000000-0005-0000-0000-000006000000}"/>
    <cellStyle name="?????????? [0]_18.04" xfId="1169" xr:uid="{00000000-0005-0000-0000-000004000000}"/>
    <cellStyle name="??????????_18.04" xfId="1170" xr:uid="{00000000-0005-0000-0000-000005000000}"/>
    <cellStyle name="????[0]_BOOK1" xfId="1174" xr:uid="{00000000-0005-0000-0000-000009000000}"/>
    <cellStyle name="??[0]_BOOK1" xfId="1177" xr:uid="{00000000-0005-0000-0000-00000C000000}"/>
    <cellStyle name="#.##0,0000" xfId="385" xr:uid="{00000000-0005-0000-0000-000000000000}"/>
    <cellStyle name="•W_laroux" xfId="395" xr:uid="{00000000-0005-0000-0000-000029000000}"/>
    <cellStyle name="•W€_laroux" xfId="1179" xr:uid="{00000000-0005-0000-0000-000028000000}"/>
    <cellStyle name="=C:\WINDOWS\SYSTEM32\COMMAND.COM" xfId="394" xr:uid="{00000000-0005-0000-0000-000026000000}"/>
    <cellStyle name="=C:\WINNT\SYSTEM32\COMMAND.COM" xfId="2432" xr:uid="{00000000-0005-0000-0000-000027000000}"/>
    <cellStyle name="£ BP" xfId="392" xr:uid="{00000000-0005-0000-0000-000020000000}"/>
    <cellStyle name="£ BP 2" xfId="1791" xr:uid="{00000000-0005-0000-0000-000021000000}"/>
    <cellStyle name="£ BP 3" xfId="2430" xr:uid="{00000000-0005-0000-0000-000022000000}"/>
    <cellStyle name="¥ JY" xfId="393" xr:uid="{00000000-0005-0000-0000-000023000000}"/>
    <cellStyle name="¥ JY 2" xfId="1792" xr:uid="{00000000-0005-0000-0000-000024000000}"/>
    <cellStyle name="¥ JY 3" xfId="2431" xr:uid="{00000000-0005-0000-0000-000025000000}"/>
    <cellStyle name="0000" xfId="396" xr:uid="{00000000-0005-0000-0000-00002A000000}"/>
    <cellStyle name="0000 2" xfId="1793" xr:uid="{00000000-0005-0000-0000-00002B000000}"/>
    <cellStyle name="0000 3" xfId="2433" xr:uid="{00000000-0005-0000-0000-00002C000000}"/>
    <cellStyle name="000000" xfId="397" xr:uid="{00000000-0005-0000-0000-00002D000000}"/>
    <cellStyle name="000000 2" xfId="1794" xr:uid="{00000000-0005-0000-0000-00002E000000}"/>
    <cellStyle name="000000 3" xfId="2434" xr:uid="{00000000-0005-0000-0000-00002F000000}"/>
    <cellStyle name="000x" xfId="1116" xr:uid="{00000000-0005-0000-0000-000030000000}"/>
    <cellStyle name="1" xfId="398" xr:uid="{00000000-0005-0000-0000-000031000000}"/>
    <cellStyle name="1 2" xfId="1795" xr:uid="{00000000-0005-0000-0000-000032000000}"/>
    <cellStyle name="1 3" xfId="2435" xr:uid="{00000000-0005-0000-0000-000033000000}"/>
    <cellStyle name="20% - Accent1" xfId="14" xr:uid="{00000000-0005-0000-0000-000034000000}"/>
    <cellStyle name="20% - Accent1 2" xfId="1796" xr:uid="{00000000-0005-0000-0000-000035000000}"/>
    <cellStyle name="20% - Accent1 3" xfId="2436" xr:uid="{00000000-0005-0000-0000-000036000000}"/>
    <cellStyle name="20% - Accent2" xfId="18" xr:uid="{00000000-0005-0000-0000-000037000000}"/>
    <cellStyle name="20% - Accent2 2" xfId="1797" xr:uid="{00000000-0005-0000-0000-000038000000}"/>
    <cellStyle name="20% - Accent2 3" xfId="2437" xr:uid="{00000000-0005-0000-0000-000039000000}"/>
    <cellStyle name="20% - Accent3" xfId="22" xr:uid="{00000000-0005-0000-0000-00003A000000}"/>
    <cellStyle name="20% - Accent3 2" xfId="1798" xr:uid="{00000000-0005-0000-0000-00003B000000}"/>
    <cellStyle name="20% - Accent3 3" xfId="2438" xr:uid="{00000000-0005-0000-0000-00003C000000}"/>
    <cellStyle name="20% - Accent4" xfId="26" xr:uid="{00000000-0005-0000-0000-00003D000000}"/>
    <cellStyle name="20% - Accent4 2" xfId="1799" xr:uid="{00000000-0005-0000-0000-00003E000000}"/>
    <cellStyle name="20% - Accent4 3" xfId="2439" xr:uid="{00000000-0005-0000-0000-00003F000000}"/>
    <cellStyle name="20% - Accent5" xfId="30" xr:uid="{00000000-0005-0000-0000-000040000000}"/>
    <cellStyle name="20% - Accent5 2" xfId="1800" xr:uid="{00000000-0005-0000-0000-000041000000}"/>
    <cellStyle name="20% - Accent5 3" xfId="2440" xr:uid="{00000000-0005-0000-0000-000042000000}"/>
    <cellStyle name="20% - Accent6" xfId="34" xr:uid="{00000000-0005-0000-0000-000043000000}"/>
    <cellStyle name="20% - Accent6 2" xfId="1801" xr:uid="{00000000-0005-0000-0000-000044000000}"/>
    <cellStyle name="20% - Accent6 3" xfId="2441" xr:uid="{00000000-0005-0000-0000-000045000000}"/>
    <cellStyle name="20% - Ênfase1 2" xfId="283" xr:uid="{00000000-0005-0000-0000-000046000000}"/>
    <cellStyle name="20% - Ênfase1 2 2" xfId="399" xr:uid="{00000000-0005-0000-0000-000047000000}"/>
    <cellStyle name="20% - Ênfase1 2 2 2" xfId="1802" xr:uid="{00000000-0005-0000-0000-000048000000}"/>
    <cellStyle name="20% - Ênfase1 2 2 3" xfId="2443" xr:uid="{00000000-0005-0000-0000-000049000000}"/>
    <cellStyle name="20% - Ênfase1 2 3" xfId="1720" xr:uid="{00000000-0005-0000-0000-00004A000000}"/>
    <cellStyle name="20% - Ênfase1 2 3 2" xfId="2444" xr:uid="{00000000-0005-0000-0000-00004B000000}"/>
    <cellStyle name="20% - Ênfase1 2 4" xfId="2445" xr:uid="{00000000-0005-0000-0000-00004C000000}"/>
    <cellStyle name="20% - Ênfase1 2 5" xfId="2442" xr:uid="{00000000-0005-0000-0000-00004D000000}"/>
    <cellStyle name="20% - Ênfase1 2_Plan2" xfId="2446" xr:uid="{00000000-0005-0000-0000-00004E000000}"/>
    <cellStyle name="20% - Ênfase1 3" xfId="400" xr:uid="{00000000-0005-0000-0000-00004F000000}"/>
    <cellStyle name="20% - Ênfase1 3 2" xfId="1803" xr:uid="{00000000-0005-0000-0000-000050000000}"/>
    <cellStyle name="20% - Ênfase1 3 3" xfId="2447" xr:uid="{00000000-0005-0000-0000-000051000000}"/>
    <cellStyle name="20% - Ênfase1 3_Income statement" xfId="1180" xr:uid="{00000000-0005-0000-0000-000052000000}"/>
    <cellStyle name="20% - Ênfase1 4" xfId="401" xr:uid="{00000000-0005-0000-0000-000053000000}"/>
    <cellStyle name="20% - Ênfase1 4 2" xfId="1804" xr:uid="{00000000-0005-0000-0000-000054000000}"/>
    <cellStyle name="20% - Ênfase1 4 3" xfId="2448" xr:uid="{00000000-0005-0000-0000-000055000000}"/>
    <cellStyle name="20% - Ênfase1 4_Income statement" xfId="1181" xr:uid="{00000000-0005-0000-0000-000056000000}"/>
    <cellStyle name="20% - Ênfase1 5" xfId="402" xr:uid="{00000000-0005-0000-0000-000057000000}"/>
    <cellStyle name="20% - Ênfase1 5 2" xfId="1805" xr:uid="{00000000-0005-0000-0000-000058000000}"/>
    <cellStyle name="20% - Ênfase1 5 3" xfId="2449" xr:uid="{00000000-0005-0000-0000-000059000000}"/>
    <cellStyle name="20% - Ênfase1 5_Income statement" xfId="1182" xr:uid="{00000000-0005-0000-0000-00005A000000}"/>
    <cellStyle name="20% - Ênfase1 6" xfId="403" xr:uid="{00000000-0005-0000-0000-00005B000000}"/>
    <cellStyle name="20% - Ênfase1 6 2" xfId="1806" xr:uid="{00000000-0005-0000-0000-00005C000000}"/>
    <cellStyle name="20% - Ênfase1 6 3" xfId="2450" xr:uid="{00000000-0005-0000-0000-00005D000000}"/>
    <cellStyle name="20% - Ênfase1 6_Income statement" xfId="1183" xr:uid="{00000000-0005-0000-0000-00005E000000}"/>
    <cellStyle name="20% - Ênfase1 7" xfId="1529" xr:uid="{00000000-0005-0000-0000-00005F000000}"/>
    <cellStyle name="20% - Ênfase1 7 2" xfId="5080" xr:uid="{00000000-0005-0000-0000-000060000000}"/>
    <cellStyle name="20% - Ênfase1 8" xfId="4201" xr:uid="{00000000-0005-0000-0000-000061000000}"/>
    <cellStyle name="20% - Ênfase2 2" xfId="284" xr:uid="{00000000-0005-0000-0000-000062000000}"/>
    <cellStyle name="20% - Ênfase2 2 2" xfId="404" xr:uid="{00000000-0005-0000-0000-000063000000}"/>
    <cellStyle name="20% - Ênfase2 2 2 2" xfId="1807" xr:uid="{00000000-0005-0000-0000-000064000000}"/>
    <cellStyle name="20% - Ênfase2 2 2 3" xfId="2452" xr:uid="{00000000-0005-0000-0000-000065000000}"/>
    <cellStyle name="20% - Ênfase2 2 3" xfId="1721" xr:uid="{00000000-0005-0000-0000-000066000000}"/>
    <cellStyle name="20% - Ênfase2 2 3 2" xfId="2453" xr:uid="{00000000-0005-0000-0000-000067000000}"/>
    <cellStyle name="20% - Ênfase2 2 4" xfId="2454" xr:uid="{00000000-0005-0000-0000-000068000000}"/>
    <cellStyle name="20% - Ênfase2 2 5" xfId="2451" xr:uid="{00000000-0005-0000-0000-000069000000}"/>
    <cellStyle name="20% - Ênfase2 2_Plan2" xfId="2455" xr:uid="{00000000-0005-0000-0000-00006A000000}"/>
    <cellStyle name="20% - Ênfase2 3" xfId="405" xr:uid="{00000000-0005-0000-0000-00006B000000}"/>
    <cellStyle name="20% - Ênfase2 3 2" xfId="1808" xr:uid="{00000000-0005-0000-0000-00006C000000}"/>
    <cellStyle name="20% - Ênfase2 3 3" xfId="2456" xr:uid="{00000000-0005-0000-0000-00006D000000}"/>
    <cellStyle name="20% - Ênfase2 3_Income statement" xfId="1184" xr:uid="{00000000-0005-0000-0000-00006E000000}"/>
    <cellStyle name="20% - Ênfase2 4" xfId="406" xr:uid="{00000000-0005-0000-0000-00006F000000}"/>
    <cellStyle name="20% - Ênfase2 4 2" xfId="1809" xr:uid="{00000000-0005-0000-0000-000070000000}"/>
    <cellStyle name="20% - Ênfase2 4 3" xfId="2457" xr:uid="{00000000-0005-0000-0000-000071000000}"/>
    <cellStyle name="20% - Ênfase2 4_Income statement" xfId="1185" xr:uid="{00000000-0005-0000-0000-000072000000}"/>
    <cellStyle name="20% - Ênfase2 5" xfId="407" xr:uid="{00000000-0005-0000-0000-000073000000}"/>
    <cellStyle name="20% - Ênfase2 5 2" xfId="1810" xr:uid="{00000000-0005-0000-0000-000074000000}"/>
    <cellStyle name="20% - Ênfase2 5 3" xfId="2458" xr:uid="{00000000-0005-0000-0000-000075000000}"/>
    <cellStyle name="20% - Ênfase2 5_Income statement" xfId="1186" xr:uid="{00000000-0005-0000-0000-000076000000}"/>
    <cellStyle name="20% - Ênfase2 6" xfId="408" xr:uid="{00000000-0005-0000-0000-000077000000}"/>
    <cellStyle name="20% - Ênfase2 6 2" xfId="1811" xr:uid="{00000000-0005-0000-0000-000078000000}"/>
    <cellStyle name="20% - Ênfase2 6 3" xfId="2459" xr:uid="{00000000-0005-0000-0000-000079000000}"/>
    <cellStyle name="20% - Ênfase2 6_Income statement" xfId="1187" xr:uid="{00000000-0005-0000-0000-00007A000000}"/>
    <cellStyle name="20% - Ênfase2 7" xfId="1533" xr:uid="{00000000-0005-0000-0000-00007B000000}"/>
    <cellStyle name="20% - Ênfase2 7 2" xfId="5084" xr:uid="{00000000-0005-0000-0000-00007C000000}"/>
    <cellStyle name="20% - Ênfase2 8" xfId="4205" xr:uid="{00000000-0005-0000-0000-00007D000000}"/>
    <cellStyle name="20% - Ênfase3 2" xfId="285" xr:uid="{00000000-0005-0000-0000-00007E000000}"/>
    <cellStyle name="20% - Ênfase3 2 2" xfId="409" xr:uid="{00000000-0005-0000-0000-00007F000000}"/>
    <cellStyle name="20% - Ênfase3 2 2 2" xfId="1812" xr:uid="{00000000-0005-0000-0000-000080000000}"/>
    <cellStyle name="20% - Ênfase3 2 2 3" xfId="2461" xr:uid="{00000000-0005-0000-0000-000081000000}"/>
    <cellStyle name="20% - Ênfase3 2 3" xfId="1722" xr:uid="{00000000-0005-0000-0000-000082000000}"/>
    <cellStyle name="20% - Ênfase3 2 3 2" xfId="2462" xr:uid="{00000000-0005-0000-0000-000083000000}"/>
    <cellStyle name="20% - Ênfase3 2 4" xfId="2463" xr:uid="{00000000-0005-0000-0000-000084000000}"/>
    <cellStyle name="20% - Ênfase3 2 5" xfId="2460" xr:uid="{00000000-0005-0000-0000-000085000000}"/>
    <cellStyle name="20% - Ênfase3 2_Plan2" xfId="2464" xr:uid="{00000000-0005-0000-0000-000086000000}"/>
    <cellStyle name="20% - Ênfase3 3" xfId="410" xr:uid="{00000000-0005-0000-0000-000087000000}"/>
    <cellStyle name="20% - Ênfase3 3 2" xfId="1813" xr:uid="{00000000-0005-0000-0000-000088000000}"/>
    <cellStyle name="20% - Ênfase3 3 3" xfId="2465" xr:uid="{00000000-0005-0000-0000-000089000000}"/>
    <cellStyle name="20% - Ênfase3 3_Income statement" xfId="1188" xr:uid="{00000000-0005-0000-0000-00008A000000}"/>
    <cellStyle name="20% - Ênfase3 4" xfId="411" xr:uid="{00000000-0005-0000-0000-00008B000000}"/>
    <cellStyle name="20% - Ênfase3 4 2" xfId="1814" xr:uid="{00000000-0005-0000-0000-00008C000000}"/>
    <cellStyle name="20% - Ênfase3 4 3" xfId="2466" xr:uid="{00000000-0005-0000-0000-00008D000000}"/>
    <cellStyle name="20% - Ênfase3 4_Income statement" xfId="1189" xr:uid="{00000000-0005-0000-0000-00008E000000}"/>
    <cellStyle name="20% - Ênfase3 5" xfId="412" xr:uid="{00000000-0005-0000-0000-00008F000000}"/>
    <cellStyle name="20% - Ênfase3 5 2" xfId="1815" xr:uid="{00000000-0005-0000-0000-000090000000}"/>
    <cellStyle name="20% - Ênfase3 5 3" xfId="2467" xr:uid="{00000000-0005-0000-0000-000091000000}"/>
    <cellStyle name="20% - Ênfase3 5_Income statement" xfId="1190" xr:uid="{00000000-0005-0000-0000-000092000000}"/>
    <cellStyle name="20% - Ênfase3 6" xfId="413" xr:uid="{00000000-0005-0000-0000-000093000000}"/>
    <cellStyle name="20% - Ênfase3 6 2" xfId="1816" xr:uid="{00000000-0005-0000-0000-000094000000}"/>
    <cellStyle name="20% - Ênfase3 6 3" xfId="2468" xr:uid="{00000000-0005-0000-0000-000095000000}"/>
    <cellStyle name="20% - Ênfase3 6_Income statement" xfId="1191" xr:uid="{00000000-0005-0000-0000-000096000000}"/>
    <cellStyle name="20% - Ênfase3 7" xfId="1537" xr:uid="{00000000-0005-0000-0000-000097000000}"/>
    <cellStyle name="20% - Ênfase3 7 2" xfId="5088" xr:uid="{00000000-0005-0000-0000-000098000000}"/>
    <cellStyle name="20% - Ênfase3 8" xfId="4209" xr:uid="{00000000-0005-0000-0000-000099000000}"/>
    <cellStyle name="20% - Ênfase4 2" xfId="286" xr:uid="{00000000-0005-0000-0000-00009A000000}"/>
    <cellStyle name="20% - Ênfase4 2 2" xfId="414" xr:uid="{00000000-0005-0000-0000-00009B000000}"/>
    <cellStyle name="20% - Ênfase4 2 2 2" xfId="1817" xr:uid="{00000000-0005-0000-0000-00009C000000}"/>
    <cellStyle name="20% - Ênfase4 2 2 3" xfId="2470" xr:uid="{00000000-0005-0000-0000-00009D000000}"/>
    <cellStyle name="20% - Ênfase4 2 3" xfId="1723" xr:uid="{00000000-0005-0000-0000-00009E000000}"/>
    <cellStyle name="20% - Ênfase4 2 3 2" xfId="2471" xr:uid="{00000000-0005-0000-0000-00009F000000}"/>
    <cellStyle name="20% - Ênfase4 2 4" xfId="2472" xr:uid="{00000000-0005-0000-0000-0000A0000000}"/>
    <cellStyle name="20% - Ênfase4 2 5" xfId="2469" xr:uid="{00000000-0005-0000-0000-0000A1000000}"/>
    <cellStyle name="20% - Ênfase4 2_Plan2" xfId="2473" xr:uid="{00000000-0005-0000-0000-0000A2000000}"/>
    <cellStyle name="20% - Ênfase4 3" xfId="415" xr:uid="{00000000-0005-0000-0000-0000A3000000}"/>
    <cellStyle name="20% - Ênfase4 3 2" xfId="1818" xr:uid="{00000000-0005-0000-0000-0000A4000000}"/>
    <cellStyle name="20% - Ênfase4 3 3" xfId="2474" xr:uid="{00000000-0005-0000-0000-0000A5000000}"/>
    <cellStyle name="20% - Ênfase4 3_Income statement" xfId="1192" xr:uid="{00000000-0005-0000-0000-0000A6000000}"/>
    <cellStyle name="20% - Ênfase4 4" xfId="416" xr:uid="{00000000-0005-0000-0000-0000A7000000}"/>
    <cellStyle name="20% - Ênfase4 4 2" xfId="1819" xr:uid="{00000000-0005-0000-0000-0000A8000000}"/>
    <cellStyle name="20% - Ênfase4 4 3" xfId="2475" xr:uid="{00000000-0005-0000-0000-0000A9000000}"/>
    <cellStyle name="20% - Ênfase4 4_Income statement" xfId="1193" xr:uid="{00000000-0005-0000-0000-0000AA000000}"/>
    <cellStyle name="20% - Ênfase4 5" xfId="417" xr:uid="{00000000-0005-0000-0000-0000AB000000}"/>
    <cellStyle name="20% - Ênfase4 5 2" xfId="1820" xr:uid="{00000000-0005-0000-0000-0000AC000000}"/>
    <cellStyle name="20% - Ênfase4 5 3" xfId="2476" xr:uid="{00000000-0005-0000-0000-0000AD000000}"/>
    <cellStyle name="20% - Ênfase4 5_Income statement" xfId="1194" xr:uid="{00000000-0005-0000-0000-0000AE000000}"/>
    <cellStyle name="20% - Ênfase4 6" xfId="418" xr:uid="{00000000-0005-0000-0000-0000AF000000}"/>
    <cellStyle name="20% - Ênfase4 6 2" xfId="1821" xr:uid="{00000000-0005-0000-0000-0000B0000000}"/>
    <cellStyle name="20% - Ênfase4 6 3" xfId="2477" xr:uid="{00000000-0005-0000-0000-0000B1000000}"/>
    <cellStyle name="20% - Ênfase4 6_Income statement" xfId="1195" xr:uid="{00000000-0005-0000-0000-0000B2000000}"/>
    <cellStyle name="20% - Ênfase4 7" xfId="1541" xr:uid="{00000000-0005-0000-0000-0000B3000000}"/>
    <cellStyle name="20% - Ênfase4 7 2" xfId="5092" xr:uid="{00000000-0005-0000-0000-0000B4000000}"/>
    <cellStyle name="20% - Ênfase4 8" xfId="4213" xr:uid="{00000000-0005-0000-0000-0000B5000000}"/>
    <cellStyle name="20% - Ênfase5 2" xfId="287" xr:uid="{00000000-0005-0000-0000-0000B6000000}"/>
    <cellStyle name="20% - Ênfase5 2 2" xfId="419" xr:uid="{00000000-0005-0000-0000-0000B7000000}"/>
    <cellStyle name="20% - Ênfase5 2 2 2" xfId="1822" xr:uid="{00000000-0005-0000-0000-0000B8000000}"/>
    <cellStyle name="20% - Ênfase5 2 2 3" xfId="2479" xr:uid="{00000000-0005-0000-0000-0000B9000000}"/>
    <cellStyle name="20% - Ênfase5 2 3" xfId="1724" xr:uid="{00000000-0005-0000-0000-0000BA000000}"/>
    <cellStyle name="20% - Ênfase5 2 3 2" xfId="2480" xr:uid="{00000000-0005-0000-0000-0000BB000000}"/>
    <cellStyle name="20% - Ênfase5 2 4" xfId="2481" xr:uid="{00000000-0005-0000-0000-0000BC000000}"/>
    <cellStyle name="20% - Ênfase5 2 5" xfId="2478" xr:uid="{00000000-0005-0000-0000-0000BD000000}"/>
    <cellStyle name="20% - Ênfase5 2_Plan2" xfId="2482" xr:uid="{00000000-0005-0000-0000-0000BE000000}"/>
    <cellStyle name="20% - Ênfase5 3" xfId="420" xr:uid="{00000000-0005-0000-0000-0000BF000000}"/>
    <cellStyle name="20% - Ênfase5 3 2" xfId="1823" xr:uid="{00000000-0005-0000-0000-0000C0000000}"/>
    <cellStyle name="20% - Ênfase5 3 3" xfId="2483" xr:uid="{00000000-0005-0000-0000-0000C1000000}"/>
    <cellStyle name="20% - Ênfase5 3_Income statement" xfId="1196" xr:uid="{00000000-0005-0000-0000-0000C2000000}"/>
    <cellStyle name="20% - Ênfase5 4" xfId="421" xr:uid="{00000000-0005-0000-0000-0000C3000000}"/>
    <cellStyle name="20% - Ênfase5 4 2" xfId="1824" xr:uid="{00000000-0005-0000-0000-0000C4000000}"/>
    <cellStyle name="20% - Ênfase5 4 3" xfId="2484" xr:uid="{00000000-0005-0000-0000-0000C5000000}"/>
    <cellStyle name="20% - Ênfase5 4_Income statement" xfId="1197" xr:uid="{00000000-0005-0000-0000-0000C6000000}"/>
    <cellStyle name="20% - Ênfase5 5" xfId="422" xr:uid="{00000000-0005-0000-0000-0000C7000000}"/>
    <cellStyle name="20% - Ênfase5 5 2" xfId="1825" xr:uid="{00000000-0005-0000-0000-0000C8000000}"/>
    <cellStyle name="20% - Ênfase5 5 3" xfId="2485" xr:uid="{00000000-0005-0000-0000-0000C9000000}"/>
    <cellStyle name="20% - Ênfase5 5_Income statement" xfId="1198" xr:uid="{00000000-0005-0000-0000-0000CA000000}"/>
    <cellStyle name="20% - Ênfase5 6" xfId="423" xr:uid="{00000000-0005-0000-0000-0000CB000000}"/>
    <cellStyle name="20% - Ênfase5 6 2" xfId="1826" xr:uid="{00000000-0005-0000-0000-0000CC000000}"/>
    <cellStyle name="20% - Ênfase5 6 3" xfId="2486" xr:uid="{00000000-0005-0000-0000-0000CD000000}"/>
    <cellStyle name="20% - Ênfase5 6_Income statement" xfId="1199" xr:uid="{00000000-0005-0000-0000-0000CE000000}"/>
    <cellStyle name="20% - Ênfase5 7" xfId="1545" xr:uid="{00000000-0005-0000-0000-0000CF000000}"/>
    <cellStyle name="20% - Ênfase5 7 2" xfId="5096" xr:uid="{00000000-0005-0000-0000-0000D0000000}"/>
    <cellStyle name="20% - Ênfase5 8" xfId="4217" xr:uid="{00000000-0005-0000-0000-0000D1000000}"/>
    <cellStyle name="20% - Ênfase6 2" xfId="288" xr:uid="{00000000-0005-0000-0000-0000D2000000}"/>
    <cellStyle name="20% - Ênfase6 2 2" xfId="424" xr:uid="{00000000-0005-0000-0000-0000D3000000}"/>
    <cellStyle name="20% - Ênfase6 2 2 2" xfId="1827" xr:uid="{00000000-0005-0000-0000-0000D4000000}"/>
    <cellStyle name="20% - Ênfase6 2 2 3" xfId="2488" xr:uid="{00000000-0005-0000-0000-0000D5000000}"/>
    <cellStyle name="20% - Ênfase6 2 3" xfId="1725" xr:uid="{00000000-0005-0000-0000-0000D6000000}"/>
    <cellStyle name="20% - Ênfase6 2 3 2" xfId="2489" xr:uid="{00000000-0005-0000-0000-0000D7000000}"/>
    <cellStyle name="20% - Ênfase6 2 4" xfId="2490" xr:uid="{00000000-0005-0000-0000-0000D8000000}"/>
    <cellStyle name="20% - Ênfase6 2 5" xfId="2487" xr:uid="{00000000-0005-0000-0000-0000D9000000}"/>
    <cellStyle name="20% - Ênfase6 2_Plan2" xfId="2491" xr:uid="{00000000-0005-0000-0000-0000DA000000}"/>
    <cellStyle name="20% - Ênfase6 3" xfId="425" xr:uid="{00000000-0005-0000-0000-0000DB000000}"/>
    <cellStyle name="20% - Ênfase6 3 2" xfId="1828" xr:uid="{00000000-0005-0000-0000-0000DC000000}"/>
    <cellStyle name="20% - Ênfase6 3 3" xfId="2492" xr:uid="{00000000-0005-0000-0000-0000DD000000}"/>
    <cellStyle name="20% - Ênfase6 3_Income statement" xfId="1200" xr:uid="{00000000-0005-0000-0000-0000DE000000}"/>
    <cellStyle name="20% - Ênfase6 4" xfId="426" xr:uid="{00000000-0005-0000-0000-0000DF000000}"/>
    <cellStyle name="20% - Ênfase6 4 2" xfId="1829" xr:uid="{00000000-0005-0000-0000-0000E0000000}"/>
    <cellStyle name="20% - Ênfase6 4 3" xfId="2493" xr:uid="{00000000-0005-0000-0000-0000E1000000}"/>
    <cellStyle name="20% - Ênfase6 4_Income statement" xfId="1201" xr:uid="{00000000-0005-0000-0000-0000E2000000}"/>
    <cellStyle name="20% - Ênfase6 5" xfId="427" xr:uid="{00000000-0005-0000-0000-0000E3000000}"/>
    <cellStyle name="20% - Ênfase6 5 2" xfId="1830" xr:uid="{00000000-0005-0000-0000-0000E4000000}"/>
    <cellStyle name="20% - Ênfase6 5 3" xfId="2494" xr:uid="{00000000-0005-0000-0000-0000E5000000}"/>
    <cellStyle name="20% - Ênfase6 5_Income statement" xfId="1202" xr:uid="{00000000-0005-0000-0000-0000E6000000}"/>
    <cellStyle name="20% - Ênfase6 6" xfId="428" xr:uid="{00000000-0005-0000-0000-0000E7000000}"/>
    <cellStyle name="20% - Ênfase6 6 2" xfId="1831" xr:uid="{00000000-0005-0000-0000-0000E8000000}"/>
    <cellStyle name="20% - Ênfase6 6 3" xfId="2495" xr:uid="{00000000-0005-0000-0000-0000E9000000}"/>
    <cellStyle name="20% - Ênfase6 6_Income statement" xfId="1203" xr:uid="{00000000-0005-0000-0000-0000EA000000}"/>
    <cellStyle name="20% - Ênfase6 7" xfId="1549" xr:uid="{00000000-0005-0000-0000-0000EB000000}"/>
    <cellStyle name="20% - Ênfase6 7 2" xfId="5100" xr:uid="{00000000-0005-0000-0000-0000EC000000}"/>
    <cellStyle name="20% - Ênfase6 8" xfId="4221" xr:uid="{00000000-0005-0000-0000-0000ED000000}"/>
    <cellStyle name="40% - Accent1" xfId="15" xr:uid="{00000000-0005-0000-0000-0000EE000000}"/>
    <cellStyle name="40% - Accent1 2" xfId="1832" xr:uid="{00000000-0005-0000-0000-0000EF000000}"/>
    <cellStyle name="40% - Accent1 3" xfId="2496" xr:uid="{00000000-0005-0000-0000-0000F0000000}"/>
    <cellStyle name="40% - Accent2" xfId="19" xr:uid="{00000000-0005-0000-0000-0000F1000000}"/>
    <cellStyle name="40% - Accent2 2" xfId="1833" xr:uid="{00000000-0005-0000-0000-0000F2000000}"/>
    <cellStyle name="40% - Accent2 3" xfId="2497" xr:uid="{00000000-0005-0000-0000-0000F3000000}"/>
    <cellStyle name="40% - Accent3" xfId="23" xr:uid="{00000000-0005-0000-0000-0000F4000000}"/>
    <cellStyle name="40% - Accent3 2" xfId="1834" xr:uid="{00000000-0005-0000-0000-0000F5000000}"/>
    <cellStyle name="40% - Accent3 3" xfId="2498" xr:uid="{00000000-0005-0000-0000-0000F6000000}"/>
    <cellStyle name="40% - Accent4" xfId="27" xr:uid="{00000000-0005-0000-0000-0000F7000000}"/>
    <cellStyle name="40% - Accent4 2" xfId="1835" xr:uid="{00000000-0005-0000-0000-0000F8000000}"/>
    <cellStyle name="40% - Accent4 3" xfId="2499" xr:uid="{00000000-0005-0000-0000-0000F9000000}"/>
    <cellStyle name="40% - Accent5" xfId="31" xr:uid="{00000000-0005-0000-0000-0000FA000000}"/>
    <cellStyle name="40% - Accent5 2" xfId="1836" xr:uid="{00000000-0005-0000-0000-0000FB000000}"/>
    <cellStyle name="40% - Accent5 3" xfId="2500" xr:uid="{00000000-0005-0000-0000-0000FC000000}"/>
    <cellStyle name="40% - Accent6" xfId="35" xr:uid="{00000000-0005-0000-0000-0000FD000000}"/>
    <cellStyle name="40% - Accent6 2" xfId="1837" xr:uid="{00000000-0005-0000-0000-0000FE000000}"/>
    <cellStyle name="40% - Accent6 3" xfId="2501" xr:uid="{00000000-0005-0000-0000-0000FF000000}"/>
    <cellStyle name="40% - Ênfase1 2" xfId="289" xr:uid="{00000000-0005-0000-0000-000000010000}"/>
    <cellStyle name="40% - Ênfase1 2 2" xfId="429" xr:uid="{00000000-0005-0000-0000-000001010000}"/>
    <cellStyle name="40% - Ênfase1 2 2 2" xfId="1838" xr:uid="{00000000-0005-0000-0000-000002010000}"/>
    <cellStyle name="40% - Ênfase1 2 2 3" xfId="2503" xr:uid="{00000000-0005-0000-0000-000003010000}"/>
    <cellStyle name="40% - Ênfase1 2 3" xfId="1726" xr:uid="{00000000-0005-0000-0000-000004010000}"/>
    <cellStyle name="40% - Ênfase1 2 3 2" xfId="2504" xr:uid="{00000000-0005-0000-0000-000005010000}"/>
    <cellStyle name="40% - Ênfase1 2 4" xfId="2505" xr:uid="{00000000-0005-0000-0000-000006010000}"/>
    <cellStyle name="40% - Ênfase1 2 5" xfId="2502" xr:uid="{00000000-0005-0000-0000-000007010000}"/>
    <cellStyle name="40% - Ênfase1 2_Plan2" xfId="2506" xr:uid="{00000000-0005-0000-0000-000008010000}"/>
    <cellStyle name="40% - Ênfase1 3" xfId="430" xr:uid="{00000000-0005-0000-0000-000009010000}"/>
    <cellStyle name="40% - Ênfase1 3 2" xfId="1839" xr:uid="{00000000-0005-0000-0000-00000A010000}"/>
    <cellStyle name="40% - Ênfase1 3 3" xfId="2507" xr:uid="{00000000-0005-0000-0000-00000B010000}"/>
    <cellStyle name="40% - Ênfase1 3_Income statement" xfId="1204" xr:uid="{00000000-0005-0000-0000-00000C010000}"/>
    <cellStyle name="40% - Ênfase1 4" xfId="431" xr:uid="{00000000-0005-0000-0000-00000D010000}"/>
    <cellStyle name="40% - Ênfase1 4 2" xfId="1840" xr:uid="{00000000-0005-0000-0000-00000E010000}"/>
    <cellStyle name="40% - Ênfase1 4 3" xfId="2508" xr:uid="{00000000-0005-0000-0000-00000F010000}"/>
    <cellStyle name="40% - Ênfase1 4_Income statement" xfId="1205" xr:uid="{00000000-0005-0000-0000-000010010000}"/>
    <cellStyle name="40% - Ênfase1 5" xfId="432" xr:uid="{00000000-0005-0000-0000-000011010000}"/>
    <cellStyle name="40% - Ênfase1 5 2" xfId="1841" xr:uid="{00000000-0005-0000-0000-000012010000}"/>
    <cellStyle name="40% - Ênfase1 5 3" xfId="2509" xr:uid="{00000000-0005-0000-0000-000013010000}"/>
    <cellStyle name="40% - Ênfase1 5_Income statement" xfId="1206" xr:uid="{00000000-0005-0000-0000-000014010000}"/>
    <cellStyle name="40% - Ênfase1 6" xfId="433" xr:uid="{00000000-0005-0000-0000-000015010000}"/>
    <cellStyle name="40% - Ênfase1 6 2" xfId="1842" xr:uid="{00000000-0005-0000-0000-000016010000}"/>
    <cellStyle name="40% - Ênfase1 6 3" xfId="2510" xr:uid="{00000000-0005-0000-0000-000017010000}"/>
    <cellStyle name="40% - Ênfase1 6_Income statement" xfId="1207" xr:uid="{00000000-0005-0000-0000-000018010000}"/>
    <cellStyle name="40% - Ênfase1 7" xfId="1530" xr:uid="{00000000-0005-0000-0000-000019010000}"/>
    <cellStyle name="40% - Ênfase1 7 2" xfId="5081" xr:uid="{00000000-0005-0000-0000-00001A010000}"/>
    <cellStyle name="40% - Ênfase1 8" xfId="4202" xr:uid="{00000000-0005-0000-0000-00001B010000}"/>
    <cellStyle name="40% - Ênfase2 2" xfId="290" xr:uid="{00000000-0005-0000-0000-00001C010000}"/>
    <cellStyle name="40% - Ênfase2 2 2" xfId="434" xr:uid="{00000000-0005-0000-0000-00001D010000}"/>
    <cellStyle name="40% - Ênfase2 2 2 2" xfId="1843" xr:uid="{00000000-0005-0000-0000-00001E010000}"/>
    <cellStyle name="40% - Ênfase2 2 2 3" xfId="2512" xr:uid="{00000000-0005-0000-0000-00001F010000}"/>
    <cellStyle name="40% - Ênfase2 2 3" xfId="1727" xr:uid="{00000000-0005-0000-0000-000020010000}"/>
    <cellStyle name="40% - Ênfase2 2 3 2" xfId="2513" xr:uid="{00000000-0005-0000-0000-000021010000}"/>
    <cellStyle name="40% - Ênfase2 2 4" xfId="2514" xr:uid="{00000000-0005-0000-0000-000022010000}"/>
    <cellStyle name="40% - Ênfase2 2 5" xfId="2511" xr:uid="{00000000-0005-0000-0000-000023010000}"/>
    <cellStyle name="40% - Ênfase2 2_Plan2" xfId="2515" xr:uid="{00000000-0005-0000-0000-000024010000}"/>
    <cellStyle name="40% - Ênfase2 3" xfId="435" xr:uid="{00000000-0005-0000-0000-000025010000}"/>
    <cellStyle name="40% - Ênfase2 3 2" xfId="1844" xr:uid="{00000000-0005-0000-0000-000026010000}"/>
    <cellStyle name="40% - Ênfase2 3 3" xfId="2516" xr:uid="{00000000-0005-0000-0000-000027010000}"/>
    <cellStyle name="40% - Ênfase2 3_Income statement" xfId="1208" xr:uid="{00000000-0005-0000-0000-000028010000}"/>
    <cellStyle name="40% - Ênfase2 4" xfId="436" xr:uid="{00000000-0005-0000-0000-000029010000}"/>
    <cellStyle name="40% - Ênfase2 4 2" xfId="1845" xr:uid="{00000000-0005-0000-0000-00002A010000}"/>
    <cellStyle name="40% - Ênfase2 4 3" xfId="2517" xr:uid="{00000000-0005-0000-0000-00002B010000}"/>
    <cellStyle name="40% - Ênfase2 4_Income statement" xfId="1209" xr:uid="{00000000-0005-0000-0000-00002C010000}"/>
    <cellStyle name="40% - Ênfase2 5" xfId="437" xr:uid="{00000000-0005-0000-0000-00002D010000}"/>
    <cellStyle name="40% - Ênfase2 5 2" xfId="1846" xr:uid="{00000000-0005-0000-0000-00002E010000}"/>
    <cellStyle name="40% - Ênfase2 5 3" xfId="2518" xr:uid="{00000000-0005-0000-0000-00002F010000}"/>
    <cellStyle name="40% - Ênfase2 5_Income statement" xfId="1210" xr:uid="{00000000-0005-0000-0000-000030010000}"/>
    <cellStyle name="40% - Ênfase2 6" xfId="438" xr:uid="{00000000-0005-0000-0000-000031010000}"/>
    <cellStyle name="40% - Ênfase2 6 2" xfId="1847" xr:uid="{00000000-0005-0000-0000-000032010000}"/>
    <cellStyle name="40% - Ênfase2 6 3" xfId="2519" xr:uid="{00000000-0005-0000-0000-000033010000}"/>
    <cellStyle name="40% - Ênfase2 6_Income statement" xfId="1211" xr:uid="{00000000-0005-0000-0000-000034010000}"/>
    <cellStyle name="40% - Ênfase2 7" xfId="1534" xr:uid="{00000000-0005-0000-0000-000035010000}"/>
    <cellStyle name="40% - Ênfase2 7 2" xfId="5085" xr:uid="{00000000-0005-0000-0000-000036010000}"/>
    <cellStyle name="40% - Ênfase2 8" xfId="4206" xr:uid="{00000000-0005-0000-0000-000037010000}"/>
    <cellStyle name="40% - Ênfase3 2" xfId="291" xr:uid="{00000000-0005-0000-0000-000038010000}"/>
    <cellStyle name="40% - Ênfase3 2 2" xfId="439" xr:uid="{00000000-0005-0000-0000-000039010000}"/>
    <cellStyle name="40% - Ênfase3 2 2 2" xfId="1848" xr:uid="{00000000-0005-0000-0000-00003A010000}"/>
    <cellStyle name="40% - Ênfase3 2 2 3" xfId="2521" xr:uid="{00000000-0005-0000-0000-00003B010000}"/>
    <cellStyle name="40% - Ênfase3 2 3" xfId="1728" xr:uid="{00000000-0005-0000-0000-00003C010000}"/>
    <cellStyle name="40% - Ênfase3 2 3 2" xfId="2522" xr:uid="{00000000-0005-0000-0000-00003D010000}"/>
    <cellStyle name="40% - Ênfase3 2 4" xfId="2523" xr:uid="{00000000-0005-0000-0000-00003E010000}"/>
    <cellStyle name="40% - Ênfase3 2 5" xfId="2520" xr:uid="{00000000-0005-0000-0000-00003F010000}"/>
    <cellStyle name="40% - Ênfase3 2_Plan2" xfId="2524" xr:uid="{00000000-0005-0000-0000-000040010000}"/>
    <cellStyle name="40% - Ênfase3 3" xfId="440" xr:uid="{00000000-0005-0000-0000-000041010000}"/>
    <cellStyle name="40% - Ênfase3 3 2" xfId="1849" xr:uid="{00000000-0005-0000-0000-000042010000}"/>
    <cellStyle name="40% - Ênfase3 3 3" xfId="2525" xr:uid="{00000000-0005-0000-0000-000043010000}"/>
    <cellStyle name="40% - Ênfase3 3_Income statement" xfId="1212" xr:uid="{00000000-0005-0000-0000-000044010000}"/>
    <cellStyle name="40% - Ênfase3 4" xfId="441" xr:uid="{00000000-0005-0000-0000-000045010000}"/>
    <cellStyle name="40% - Ênfase3 4 2" xfId="1850" xr:uid="{00000000-0005-0000-0000-000046010000}"/>
    <cellStyle name="40% - Ênfase3 4 3" xfId="2526" xr:uid="{00000000-0005-0000-0000-000047010000}"/>
    <cellStyle name="40% - Ênfase3 4_Income statement" xfId="1213" xr:uid="{00000000-0005-0000-0000-000048010000}"/>
    <cellStyle name="40% - Ênfase3 5" xfId="442" xr:uid="{00000000-0005-0000-0000-000049010000}"/>
    <cellStyle name="40% - Ênfase3 5 2" xfId="1851" xr:uid="{00000000-0005-0000-0000-00004A010000}"/>
    <cellStyle name="40% - Ênfase3 5 3" xfId="2527" xr:uid="{00000000-0005-0000-0000-00004B010000}"/>
    <cellStyle name="40% - Ênfase3 5_Income statement" xfId="1214" xr:uid="{00000000-0005-0000-0000-00004C010000}"/>
    <cellStyle name="40% - Ênfase3 6" xfId="443" xr:uid="{00000000-0005-0000-0000-00004D010000}"/>
    <cellStyle name="40% - Ênfase3 6 2" xfId="1852" xr:uid="{00000000-0005-0000-0000-00004E010000}"/>
    <cellStyle name="40% - Ênfase3 6 3" xfId="2528" xr:uid="{00000000-0005-0000-0000-00004F010000}"/>
    <cellStyle name="40% - Ênfase3 6_Income statement" xfId="1215" xr:uid="{00000000-0005-0000-0000-000050010000}"/>
    <cellStyle name="40% - Ênfase3 7" xfId="1538" xr:uid="{00000000-0005-0000-0000-000051010000}"/>
    <cellStyle name="40% - Ênfase3 7 2" xfId="5089" xr:uid="{00000000-0005-0000-0000-000052010000}"/>
    <cellStyle name="40% - Ênfase3 8" xfId="4210" xr:uid="{00000000-0005-0000-0000-000053010000}"/>
    <cellStyle name="40% - Ênfase4 2" xfId="292" xr:uid="{00000000-0005-0000-0000-000054010000}"/>
    <cellStyle name="40% - Ênfase4 2 2" xfId="444" xr:uid="{00000000-0005-0000-0000-000055010000}"/>
    <cellStyle name="40% - Ênfase4 2 2 2" xfId="1853" xr:uid="{00000000-0005-0000-0000-000056010000}"/>
    <cellStyle name="40% - Ênfase4 2 2 3" xfId="2530" xr:uid="{00000000-0005-0000-0000-000057010000}"/>
    <cellStyle name="40% - Ênfase4 2 3" xfId="1729" xr:uid="{00000000-0005-0000-0000-000058010000}"/>
    <cellStyle name="40% - Ênfase4 2 3 2" xfId="2531" xr:uid="{00000000-0005-0000-0000-000059010000}"/>
    <cellStyle name="40% - Ênfase4 2 4" xfId="2532" xr:uid="{00000000-0005-0000-0000-00005A010000}"/>
    <cellStyle name="40% - Ênfase4 2 5" xfId="2529" xr:uid="{00000000-0005-0000-0000-00005B010000}"/>
    <cellStyle name="40% - Ênfase4 2_Plan2" xfId="2533" xr:uid="{00000000-0005-0000-0000-00005C010000}"/>
    <cellStyle name="40% - Ênfase4 3" xfId="445" xr:uid="{00000000-0005-0000-0000-00005D010000}"/>
    <cellStyle name="40% - Ênfase4 3 2" xfId="1854" xr:uid="{00000000-0005-0000-0000-00005E010000}"/>
    <cellStyle name="40% - Ênfase4 3 3" xfId="2534" xr:uid="{00000000-0005-0000-0000-00005F010000}"/>
    <cellStyle name="40% - Ênfase4 3_Income statement" xfId="1216" xr:uid="{00000000-0005-0000-0000-000060010000}"/>
    <cellStyle name="40% - Ênfase4 4" xfId="446" xr:uid="{00000000-0005-0000-0000-000061010000}"/>
    <cellStyle name="40% - Ênfase4 4 2" xfId="1855" xr:uid="{00000000-0005-0000-0000-000062010000}"/>
    <cellStyle name="40% - Ênfase4 4 3" xfId="2535" xr:uid="{00000000-0005-0000-0000-000063010000}"/>
    <cellStyle name="40% - Ênfase4 4_Income statement" xfId="1217" xr:uid="{00000000-0005-0000-0000-000064010000}"/>
    <cellStyle name="40% - Ênfase4 5" xfId="447" xr:uid="{00000000-0005-0000-0000-000065010000}"/>
    <cellStyle name="40% - Ênfase4 5 2" xfId="1856" xr:uid="{00000000-0005-0000-0000-000066010000}"/>
    <cellStyle name="40% - Ênfase4 5 3" xfId="2536" xr:uid="{00000000-0005-0000-0000-000067010000}"/>
    <cellStyle name="40% - Ênfase4 5_Income statement" xfId="1218" xr:uid="{00000000-0005-0000-0000-000068010000}"/>
    <cellStyle name="40% - Ênfase4 6" xfId="448" xr:uid="{00000000-0005-0000-0000-000069010000}"/>
    <cellStyle name="40% - Ênfase4 6 2" xfId="1857" xr:uid="{00000000-0005-0000-0000-00006A010000}"/>
    <cellStyle name="40% - Ênfase4 6 3" xfId="2537" xr:uid="{00000000-0005-0000-0000-00006B010000}"/>
    <cellStyle name="40% - Ênfase4 6_Income statement" xfId="1219" xr:uid="{00000000-0005-0000-0000-00006C010000}"/>
    <cellStyle name="40% - Ênfase4 7" xfId="1542" xr:uid="{00000000-0005-0000-0000-00006D010000}"/>
    <cellStyle name="40% - Ênfase4 7 2" xfId="5093" xr:uid="{00000000-0005-0000-0000-00006E010000}"/>
    <cellStyle name="40% - Ênfase4 8" xfId="4214" xr:uid="{00000000-0005-0000-0000-00006F010000}"/>
    <cellStyle name="40% - Ênfase5 2" xfId="293" xr:uid="{00000000-0005-0000-0000-000070010000}"/>
    <cellStyle name="40% - Ênfase5 2 2" xfId="449" xr:uid="{00000000-0005-0000-0000-000071010000}"/>
    <cellStyle name="40% - Ênfase5 2 2 2" xfId="1858" xr:uid="{00000000-0005-0000-0000-000072010000}"/>
    <cellStyle name="40% - Ênfase5 2 2 3" xfId="2539" xr:uid="{00000000-0005-0000-0000-000073010000}"/>
    <cellStyle name="40% - Ênfase5 2 3" xfId="1730" xr:uid="{00000000-0005-0000-0000-000074010000}"/>
    <cellStyle name="40% - Ênfase5 2 3 2" xfId="2540" xr:uid="{00000000-0005-0000-0000-000075010000}"/>
    <cellStyle name="40% - Ênfase5 2 4" xfId="2541" xr:uid="{00000000-0005-0000-0000-000076010000}"/>
    <cellStyle name="40% - Ênfase5 2 5" xfId="2538" xr:uid="{00000000-0005-0000-0000-000077010000}"/>
    <cellStyle name="40% - Ênfase5 2_Plan2" xfId="2542" xr:uid="{00000000-0005-0000-0000-000078010000}"/>
    <cellStyle name="40% - Ênfase5 3" xfId="450" xr:uid="{00000000-0005-0000-0000-000079010000}"/>
    <cellStyle name="40% - Ênfase5 3 2" xfId="1859" xr:uid="{00000000-0005-0000-0000-00007A010000}"/>
    <cellStyle name="40% - Ênfase5 3 3" xfId="2543" xr:uid="{00000000-0005-0000-0000-00007B010000}"/>
    <cellStyle name="40% - Ênfase5 3_Income statement" xfId="1220" xr:uid="{00000000-0005-0000-0000-00007C010000}"/>
    <cellStyle name="40% - Ênfase5 4" xfId="451" xr:uid="{00000000-0005-0000-0000-00007D010000}"/>
    <cellStyle name="40% - Ênfase5 4 2" xfId="1860" xr:uid="{00000000-0005-0000-0000-00007E010000}"/>
    <cellStyle name="40% - Ênfase5 4 3" xfId="2544" xr:uid="{00000000-0005-0000-0000-00007F010000}"/>
    <cellStyle name="40% - Ênfase5 4_Income statement" xfId="1221" xr:uid="{00000000-0005-0000-0000-000080010000}"/>
    <cellStyle name="40% - Ênfase5 5" xfId="452" xr:uid="{00000000-0005-0000-0000-000081010000}"/>
    <cellStyle name="40% - Ênfase5 5 2" xfId="1861" xr:uid="{00000000-0005-0000-0000-000082010000}"/>
    <cellStyle name="40% - Ênfase5 5 3" xfId="2545" xr:uid="{00000000-0005-0000-0000-000083010000}"/>
    <cellStyle name="40% - Ênfase5 5_Income statement" xfId="1222" xr:uid="{00000000-0005-0000-0000-000084010000}"/>
    <cellStyle name="40% - Ênfase5 6" xfId="453" xr:uid="{00000000-0005-0000-0000-000085010000}"/>
    <cellStyle name="40% - Ênfase5 6 2" xfId="1862" xr:uid="{00000000-0005-0000-0000-000086010000}"/>
    <cellStyle name="40% - Ênfase5 6 3" xfId="2546" xr:uid="{00000000-0005-0000-0000-000087010000}"/>
    <cellStyle name="40% - Ênfase5 6_Income statement" xfId="1223" xr:uid="{00000000-0005-0000-0000-000088010000}"/>
    <cellStyle name="40% - Ênfase5 7" xfId="1546" xr:uid="{00000000-0005-0000-0000-000089010000}"/>
    <cellStyle name="40% - Ênfase5 7 2" xfId="5097" xr:uid="{00000000-0005-0000-0000-00008A010000}"/>
    <cellStyle name="40% - Ênfase5 8" xfId="4218" xr:uid="{00000000-0005-0000-0000-00008B010000}"/>
    <cellStyle name="40% - Ênfase6 2" xfId="294" xr:uid="{00000000-0005-0000-0000-00008C010000}"/>
    <cellStyle name="40% - Ênfase6 2 2" xfId="454" xr:uid="{00000000-0005-0000-0000-00008D010000}"/>
    <cellStyle name="40% - Ênfase6 2 2 2" xfId="1863" xr:uid="{00000000-0005-0000-0000-00008E010000}"/>
    <cellStyle name="40% - Ênfase6 2 2 3" xfId="2548" xr:uid="{00000000-0005-0000-0000-00008F010000}"/>
    <cellStyle name="40% - Ênfase6 2 3" xfId="1731" xr:uid="{00000000-0005-0000-0000-000090010000}"/>
    <cellStyle name="40% - Ênfase6 2 3 2" xfId="2549" xr:uid="{00000000-0005-0000-0000-000091010000}"/>
    <cellStyle name="40% - Ênfase6 2 4" xfId="2550" xr:uid="{00000000-0005-0000-0000-000092010000}"/>
    <cellStyle name="40% - Ênfase6 2 5" xfId="2547" xr:uid="{00000000-0005-0000-0000-000093010000}"/>
    <cellStyle name="40% - Ênfase6 2_Plan2" xfId="2551" xr:uid="{00000000-0005-0000-0000-000094010000}"/>
    <cellStyle name="40% - Ênfase6 3" xfId="455" xr:uid="{00000000-0005-0000-0000-000095010000}"/>
    <cellStyle name="40% - Ênfase6 3 2" xfId="1864" xr:uid="{00000000-0005-0000-0000-000096010000}"/>
    <cellStyle name="40% - Ênfase6 3 3" xfId="2552" xr:uid="{00000000-0005-0000-0000-000097010000}"/>
    <cellStyle name="40% - Ênfase6 3_Income statement" xfId="1224" xr:uid="{00000000-0005-0000-0000-000098010000}"/>
    <cellStyle name="40% - Ênfase6 4" xfId="456" xr:uid="{00000000-0005-0000-0000-000099010000}"/>
    <cellStyle name="40% - Ênfase6 4 2" xfId="1865" xr:uid="{00000000-0005-0000-0000-00009A010000}"/>
    <cellStyle name="40% - Ênfase6 4 3" xfId="2553" xr:uid="{00000000-0005-0000-0000-00009B010000}"/>
    <cellStyle name="40% - Ênfase6 4_Income statement" xfId="1225" xr:uid="{00000000-0005-0000-0000-00009C010000}"/>
    <cellStyle name="40% - Ênfase6 5" xfId="457" xr:uid="{00000000-0005-0000-0000-00009D010000}"/>
    <cellStyle name="40% - Ênfase6 5 2" xfId="1866" xr:uid="{00000000-0005-0000-0000-00009E010000}"/>
    <cellStyle name="40% - Ênfase6 5 3" xfId="2554" xr:uid="{00000000-0005-0000-0000-00009F010000}"/>
    <cellStyle name="40% - Ênfase6 5_Income statement" xfId="1226" xr:uid="{00000000-0005-0000-0000-0000A0010000}"/>
    <cellStyle name="40% - Ênfase6 6" xfId="458" xr:uid="{00000000-0005-0000-0000-0000A1010000}"/>
    <cellStyle name="40% - Ênfase6 6 2" xfId="1867" xr:uid="{00000000-0005-0000-0000-0000A2010000}"/>
    <cellStyle name="40% - Ênfase6 6 3" xfId="2555" xr:uid="{00000000-0005-0000-0000-0000A3010000}"/>
    <cellStyle name="40% - Ênfase6 6_Income statement" xfId="1227" xr:uid="{00000000-0005-0000-0000-0000A4010000}"/>
    <cellStyle name="40% - Ênfase6 7" xfId="1550" xr:uid="{00000000-0005-0000-0000-0000A5010000}"/>
    <cellStyle name="40% - Ênfase6 7 2" xfId="5101" xr:uid="{00000000-0005-0000-0000-0000A6010000}"/>
    <cellStyle name="40% - Ênfase6 8" xfId="4222" xr:uid="{00000000-0005-0000-0000-0000A7010000}"/>
    <cellStyle name="60% - Accent1" xfId="16" xr:uid="{00000000-0005-0000-0000-0000A8010000}"/>
    <cellStyle name="60% - Accent1 2" xfId="1868" xr:uid="{00000000-0005-0000-0000-0000A9010000}"/>
    <cellStyle name="60% - Accent1 3" xfId="2556" xr:uid="{00000000-0005-0000-0000-0000AA010000}"/>
    <cellStyle name="60% - Accent2" xfId="20" xr:uid="{00000000-0005-0000-0000-0000AB010000}"/>
    <cellStyle name="60% - Accent2 2" xfId="1869" xr:uid="{00000000-0005-0000-0000-0000AC010000}"/>
    <cellStyle name="60% - Accent2 3" xfId="2557" xr:uid="{00000000-0005-0000-0000-0000AD010000}"/>
    <cellStyle name="60% - Accent3" xfId="24" xr:uid="{00000000-0005-0000-0000-0000AE010000}"/>
    <cellStyle name="60% - Accent3 2" xfId="1870" xr:uid="{00000000-0005-0000-0000-0000AF010000}"/>
    <cellStyle name="60% - Accent3 3" xfId="2558" xr:uid="{00000000-0005-0000-0000-0000B0010000}"/>
    <cellStyle name="60% - Accent4" xfId="28" xr:uid="{00000000-0005-0000-0000-0000B1010000}"/>
    <cellStyle name="60% - Accent4 2" xfId="1871" xr:uid="{00000000-0005-0000-0000-0000B2010000}"/>
    <cellStyle name="60% - Accent4 3" xfId="2559" xr:uid="{00000000-0005-0000-0000-0000B3010000}"/>
    <cellStyle name="60% - Accent5" xfId="32" xr:uid="{00000000-0005-0000-0000-0000B4010000}"/>
    <cellStyle name="60% - Accent5 2" xfId="1872" xr:uid="{00000000-0005-0000-0000-0000B5010000}"/>
    <cellStyle name="60% - Accent5 3" xfId="2560" xr:uid="{00000000-0005-0000-0000-0000B6010000}"/>
    <cellStyle name="60% - Accent6" xfId="36" xr:uid="{00000000-0005-0000-0000-0000B7010000}"/>
    <cellStyle name="60% - Accent6 2" xfId="1873" xr:uid="{00000000-0005-0000-0000-0000B8010000}"/>
    <cellStyle name="60% - Accent6 3" xfId="2561" xr:uid="{00000000-0005-0000-0000-0000B9010000}"/>
    <cellStyle name="60% - Ênfase1 2" xfId="295" xr:uid="{00000000-0005-0000-0000-0000BA010000}"/>
    <cellStyle name="60% - Ênfase1 2 2" xfId="459" xr:uid="{00000000-0005-0000-0000-0000BB010000}"/>
    <cellStyle name="60% - Ênfase1 2 2 2" xfId="1874" xr:uid="{00000000-0005-0000-0000-0000BC010000}"/>
    <cellStyle name="60% - Ênfase1 2 2 3" xfId="2563" xr:uid="{00000000-0005-0000-0000-0000BD010000}"/>
    <cellStyle name="60% - Ênfase1 2 3" xfId="1732" xr:uid="{00000000-0005-0000-0000-0000BE010000}"/>
    <cellStyle name="60% - Ênfase1 2 3 2" xfId="2564" xr:uid="{00000000-0005-0000-0000-0000BF010000}"/>
    <cellStyle name="60% - Ênfase1 2 4" xfId="2565" xr:uid="{00000000-0005-0000-0000-0000C0010000}"/>
    <cellStyle name="60% - Ênfase1 2 5" xfId="2562" xr:uid="{00000000-0005-0000-0000-0000C1010000}"/>
    <cellStyle name="60% - Ênfase1 2_Plan2" xfId="2566" xr:uid="{00000000-0005-0000-0000-0000C2010000}"/>
    <cellStyle name="60% - Ênfase1 3" xfId="460" xr:uid="{00000000-0005-0000-0000-0000C3010000}"/>
    <cellStyle name="60% - Ênfase1 3 2" xfId="1875" xr:uid="{00000000-0005-0000-0000-0000C4010000}"/>
    <cellStyle name="60% - Ênfase1 3 3" xfId="2567" xr:uid="{00000000-0005-0000-0000-0000C5010000}"/>
    <cellStyle name="60% - Ênfase1 3_Income statement" xfId="1228" xr:uid="{00000000-0005-0000-0000-0000C6010000}"/>
    <cellStyle name="60% - Ênfase1 4" xfId="461" xr:uid="{00000000-0005-0000-0000-0000C7010000}"/>
    <cellStyle name="60% - Ênfase1 4 2" xfId="1876" xr:uid="{00000000-0005-0000-0000-0000C8010000}"/>
    <cellStyle name="60% - Ênfase1 4 3" xfId="2568" xr:uid="{00000000-0005-0000-0000-0000C9010000}"/>
    <cellStyle name="60% - Ênfase1 4_Income statement" xfId="1229" xr:uid="{00000000-0005-0000-0000-0000CA010000}"/>
    <cellStyle name="60% - Ênfase1 5" xfId="462" xr:uid="{00000000-0005-0000-0000-0000CB010000}"/>
    <cellStyle name="60% - Ênfase1 5 2" xfId="1877" xr:uid="{00000000-0005-0000-0000-0000CC010000}"/>
    <cellStyle name="60% - Ênfase1 5 3" xfId="2569" xr:uid="{00000000-0005-0000-0000-0000CD010000}"/>
    <cellStyle name="60% - Ênfase1 5_Income statement" xfId="1230" xr:uid="{00000000-0005-0000-0000-0000CE010000}"/>
    <cellStyle name="60% - Ênfase1 6" xfId="463" xr:uid="{00000000-0005-0000-0000-0000CF010000}"/>
    <cellStyle name="60% - Ênfase1 6 2" xfId="1878" xr:uid="{00000000-0005-0000-0000-0000D0010000}"/>
    <cellStyle name="60% - Ênfase1 6 3" xfId="2570" xr:uid="{00000000-0005-0000-0000-0000D1010000}"/>
    <cellStyle name="60% - Ênfase1 6_Income statement" xfId="1231" xr:uid="{00000000-0005-0000-0000-0000D2010000}"/>
    <cellStyle name="60% - Ênfase1 7" xfId="1531" xr:uid="{00000000-0005-0000-0000-0000D3010000}"/>
    <cellStyle name="60% - Ênfase1 7 2" xfId="5082" xr:uid="{00000000-0005-0000-0000-0000D4010000}"/>
    <cellStyle name="60% - Ênfase1 8" xfId="4203" xr:uid="{00000000-0005-0000-0000-0000D5010000}"/>
    <cellStyle name="60% - Ênfase2 2" xfId="296" xr:uid="{00000000-0005-0000-0000-0000D6010000}"/>
    <cellStyle name="60% - Ênfase2 2 2" xfId="464" xr:uid="{00000000-0005-0000-0000-0000D7010000}"/>
    <cellStyle name="60% - Ênfase2 2 2 2" xfId="1879" xr:uid="{00000000-0005-0000-0000-0000D8010000}"/>
    <cellStyle name="60% - Ênfase2 2 2 3" xfId="2572" xr:uid="{00000000-0005-0000-0000-0000D9010000}"/>
    <cellStyle name="60% - Ênfase2 2 3" xfId="1733" xr:uid="{00000000-0005-0000-0000-0000DA010000}"/>
    <cellStyle name="60% - Ênfase2 2 3 2" xfId="2573" xr:uid="{00000000-0005-0000-0000-0000DB010000}"/>
    <cellStyle name="60% - Ênfase2 2 4" xfId="2574" xr:uid="{00000000-0005-0000-0000-0000DC010000}"/>
    <cellStyle name="60% - Ênfase2 2 5" xfId="2571" xr:uid="{00000000-0005-0000-0000-0000DD010000}"/>
    <cellStyle name="60% - Ênfase2 2_Plan2" xfId="2575" xr:uid="{00000000-0005-0000-0000-0000DE010000}"/>
    <cellStyle name="60% - Ênfase2 3" xfId="465" xr:uid="{00000000-0005-0000-0000-0000DF010000}"/>
    <cellStyle name="60% - Ênfase2 3 2" xfId="1880" xr:uid="{00000000-0005-0000-0000-0000E0010000}"/>
    <cellStyle name="60% - Ênfase2 3 3" xfId="2576" xr:uid="{00000000-0005-0000-0000-0000E1010000}"/>
    <cellStyle name="60% - Ênfase2 3_Income statement" xfId="1232" xr:uid="{00000000-0005-0000-0000-0000E2010000}"/>
    <cellStyle name="60% - Ênfase2 4" xfId="466" xr:uid="{00000000-0005-0000-0000-0000E3010000}"/>
    <cellStyle name="60% - Ênfase2 4 2" xfId="1881" xr:uid="{00000000-0005-0000-0000-0000E4010000}"/>
    <cellStyle name="60% - Ênfase2 4 3" xfId="2577" xr:uid="{00000000-0005-0000-0000-0000E5010000}"/>
    <cellStyle name="60% - Ênfase2 4_Income statement" xfId="1233" xr:uid="{00000000-0005-0000-0000-0000E6010000}"/>
    <cellStyle name="60% - Ênfase2 5" xfId="467" xr:uid="{00000000-0005-0000-0000-0000E7010000}"/>
    <cellStyle name="60% - Ênfase2 5 2" xfId="1882" xr:uid="{00000000-0005-0000-0000-0000E8010000}"/>
    <cellStyle name="60% - Ênfase2 5 3" xfId="2578" xr:uid="{00000000-0005-0000-0000-0000E9010000}"/>
    <cellStyle name="60% - Ênfase2 5_Income statement" xfId="1234" xr:uid="{00000000-0005-0000-0000-0000EA010000}"/>
    <cellStyle name="60% - Ênfase2 6" xfId="468" xr:uid="{00000000-0005-0000-0000-0000EB010000}"/>
    <cellStyle name="60% - Ênfase2 6 2" xfId="1883" xr:uid="{00000000-0005-0000-0000-0000EC010000}"/>
    <cellStyle name="60% - Ênfase2 6 3" xfId="2579" xr:uid="{00000000-0005-0000-0000-0000ED010000}"/>
    <cellStyle name="60% - Ênfase2 6_Income statement" xfId="1235" xr:uid="{00000000-0005-0000-0000-0000EE010000}"/>
    <cellStyle name="60% - Ênfase2 7" xfId="1535" xr:uid="{00000000-0005-0000-0000-0000EF010000}"/>
    <cellStyle name="60% - Ênfase2 7 2" xfId="5086" xr:uid="{00000000-0005-0000-0000-0000F0010000}"/>
    <cellStyle name="60% - Ênfase2 8" xfId="4207" xr:uid="{00000000-0005-0000-0000-0000F1010000}"/>
    <cellStyle name="60% - Ênfase3 2" xfId="297" xr:uid="{00000000-0005-0000-0000-0000F2010000}"/>
    <cellStyle name="60% - Ênfase3 2 2" xfId="469" xr:uid="{00000000-0005-0000-0000-0000F3010000}"/>
    <cellStyle name="60% - Ênfase3 2 2 2" xfId="1884" xr:uid="{00000000-0005-0000-0000-0000F4010000}"/>
    <cellStyle name="60% - Ênfase3 2 2 3" xfId="2581" xr:uid="{00000000-0005-0000-0000-0000F5010000}"/>
    <cellStyle name="60% - Ênfase3 2 3" xfId="1734" xr:uid="{00000000-0005-0000-0000-0000F6010000}"/>
    <cellStyle name="60% - Ênfase3 2 3 2" xfId="2582" xr:uid="{00000000-0005-0000-0000-0000F7010000}"/>
    <cellStyle name="60% - Ênfase3 2 4" xfId="2583" xr:uid="{00000000-0005-0000-0000-0000F8010000}"/>
    <cellStyle name="60% - Ênfase3 2 5" xfId="2580" xr:uid="{00000000-0005-0000-0000-0000F9010000}"/>
    <cellStyle name="60% - Ênfase3 2_Plan2" xfId="2584" xr:uid="{00000000-0005-0000-0000-0000FA010000}"/>
    <cellStyle name="60% - Ênfase3 3" xfId="470" xr:uid="{00000000-0005-0000-0000-0000FB010000}"/>
    <cellStyle name="60% - Ênfase3 3 2" xfId="1885" xr:uid="{00000000-0005-0000-0000-0000FC010000}"/>
    <cellStyle name="60% - Ênfase3 3 3" xfId="2585" xr:uid="{00000000-0005-0000-0000-0000FD010000}"/>
    <cellStyle name="60% - Ênfase3 3_Income statement" xfId="1236" xr:uid="{00000000-0005-0000-0000-0000FE010000}"/>
    <cellStyle name="60% - Ênfase3 4" xfId="471" xr:uid="{00000000-0005-0000-0000-0000FF010000}"/>
    <cellStyle name="60% - Ênfase3 4 2" xfId="1886" xr:uid="{00000000-0005-0000-0000-000000020000}"/>
    <cellStyle name="60% - Ênfase3 4 3" xfId="2586" xr:uid="{00000000-0005-0000-0000-000001020000}"/>
    <cellStyle name="60% - Ênfase3 4_Income statement" xfId="1237" xr:uid="{00000000-0005-0000-0000-000002020000}"/>
    <cellStyle name="60% - Ênfase3 5" xfId="472" xr:uid="{00000000-0005-0000-0000-000003020000}"/>
    <cellStyle name="60% - Ênfase3 5 2" xfId="1887" xr:uid="{00000000-0005-0000-0000-000004020000}"/>
    <cellStyle name="60% - Ênfase3 5 3" xfId="2587" xr:uid="{00000000-0005-0000-0000-000005020000}"/>
    <cellStyle name="60% - Ênfase3 5_Income statement" xfId="1238" xr:uid="{00000000-0005-0000-0000-000006020000}"/>
    <cellStyle name="60% - Ênfase3 6" xfId="473" xr:uid="{00000000-0005-0000-0000-000007020000}"/>
    <cellStyle name="60% - Ênfase3 6 2" xfId="1888" xr:uid="{00000000-0005-0000-0000-000008020000}"/>
    <cellStyle name="60% - Ênfase3 6 3" xfId="2588" xr:uid="{00000000-0005-0000-0000-000009020000}"/>
    <cellStyle name="60% - Ênfase3 6_Income statement" xfId="1239" xr:uid="{00000000-0005-0000-0000-00000A020000}"/>
    <cellStyle name="60% - Ênfase3 7" xfId="1539" xr:uid="{00000000-0005-0000-0000-00000B020000}"/>
    <cellStyle name="60% - Ênfase3 7 2" xfId="5090" xr:uid="{00000000-0005-0000-0000-00000C020000}"/>
    <cellStyle name="60% - Ênfase3 8" xfId="4211" xr:uid="{00000000-0005-0000-0000-00000D020000}"/>
    <cellStyle name="60% - Ênfase4 2" xfId="298" xr:uid="{00000000-0005-0000-0000-00000E020000}"/>
    <cellStyle name="60% - Ênfase4 2 2" xfId="474" xr:uid="{00000000-0005-0000-0000-00000F020000}"/>
    <cellStyle name="60% - Ênfase4 2 2 2" xfId="1889" xr:uid="{00000000-0005-0000-0000-000010020000}"/>
    <cellStyle name="60% - Ênfase4 2 2 3" xfId="2590" xr:uid="{00000000-0005-0000-0000-000011020000}"/>
    <cellStyle name="60% - Ênfase4 2 3" xfId="1735" xr:uid="{00000000-0005-0000-0000-000012020000}"/>
    <cellStyle name="60% - Ênfase4 2 3 2" xfId="2591" xr:uid="{00000000-0005-0000-0000-000013020000}"/>
    <cellStyle name="60% - Ênfase4 2 4" xfId="2592" xr:uid="{00000000-0005-0000-0000-000014020000}"/>
    <cellStyle name="60% - Ênfase4 2 5" xfId="2589" xr:uid="{00000000-0005-0000-0000-000015020000}"/>
    <cellStyle name="60% - Ênfase4 2_Plan2" xfId="2593" xr:uid="{00000000-0005-0000-0000-000016020000}"/>
    <cellStyle name="60% - Ênfase4 3" xfId="475" xr:uid="{00000000-0005-0000-0000-000017020000}"/>
    <cellStyle name="60% - Ênfase4 3 2" xfId="1890" xr:uid="{00000000-0005-0000-0000-000018020000}"/>
    <cellStyle name="60% - Ênfase4 3 3" xfId="2594" xr:uid="{00000000-0005-0000-0000-000019020000}"/>
    <cellStyle name="60% - Ênfase4 3_Income statement" xfId="1240" xr:uid="{00000000-0005-0000-0000-00001A020000}"/>
    <cellStyle name="60% - Ênfase4 4" xfId="476" xr:uid="{00000000-0005-0000-0000-00001B020000}"/>
    <cellStyle name="60% - Ênfase4 4 2" xfId="1891" xr:uid="{00000000-0005-0000-0000-00001C020000}"/>
    <cellStyle name="60% - Ênfase4 4 3" xfId="2595" xr:uid="{00000000-0005-0000-0000-00001D020000}"/>
    <cellStyle name="60% - Ênfase4 4_Income statement" xfId="1241" xr:uid="{00000000-0005-0000-0000-00001E020000}"/>
    <cellStyle name="60% - Ênfase4 5" xfId="477" xr:uid="{00000000-0005-0000-0000-00001F020000}"/>
    <cellStyle name="60% - Ênfase4 5 2" xfId="1892" xr:uid="{00000000-0005-0000-0000-000020020000}"/>
    <cellStyle name="60% - Ênfase4 5 3" xfId="2596" xr:uid="{00000000-0005-0000-0000-000021020000}"/>
    <cellStyle name="60% - Ênfase4 5_Income statement" xfId="1242" xr:uid="{00000000-0005-0000-0000-000022020000}"/>
    <cellStyle name="60% - Ênfase4 6" xfId="478" xr:uid="{00000000-0005-0000-0000-000023020000}"/>
    <cellStyle name="60% - Ênfase4 6 2" xfId="1893" xr:uid="{00000000-0005-0000-0000-000024020000}"/>
    <cellStyle name="60% - Ênfase4 6 3" xfId="2597" xr:uid="{00000000-0005-0000-0000-000025020000}"/>
    <cellStyle name="60% - Ênfase4 6_Income statement" xfId="1243" xr:uid="{00000000-0005-0000-0000-000026020000}"/>
    <cellStyle name="60% - Ênfase4 7" xfId="1543" xr:uid="{00000000-0005-0000-0000-000027020000}"/>
    <cellStyle name="60% - Ênfase4 7 2" xfId="5094" xr:uid="{00000000-0005-0000-0000-000028020000}"/>
    <cellStyle name="60% - Ênfase4 8" xfId="4215" xr:uid="{00000000-0005-0000-0000-000029020000}"/>
    <cellStyle name="60% - Ênfase5 2" xfId="299" xr:uid="{00000000-0005-0000-0000-00002A020000}"/>
    <cellStyle name="60% - Ênfase5 2 2" xfId="479" xr:uid="{00000000-0005-0000-0000-00002B020000}"/>
    <cellStyle name="60% - Ênfase5 2 2 2" xfId="1894" xr:uid="{00000000-0005-0000-0000-00002C020000}"/>
    <cellStyle name="60% - Ênfase5 2 2 3" xfId="2599" xr:uid="{00000000-0005-0000-0000-00002D020000}"/>
    <cellStyle name="60% - Ênfase5 2 3" xfId="1736" xr:uid="{00000000-0005-0000-0000-00002E020000}"/>
    <cellStyle name="60% - Ênfase5 2 3 2" xfId="2600" xr:uid="{00000000-0005-0000-0000-00002F020000}"/>
    <cellStyle name="60% - Ênfase5 2 4" xfId="2601" xr:uid="{00000000-0005-0000-0000-000030020000}"/>
    <cellStyle name="60% - Ênfase5 2 5" xfId="2598" xr:uid="{00000000-0005-0000-0000-000031020000}"/>
    <cellStyle name="60% - Ênfase5 2_Plan2" xfId="2602" xr:uid="{00000000-0005-0000-0000-000032020000}"/>
    <cellStyle name="60% - Ênfase5 3" xfId="480" xr:uid="{00000000-0005-0000-0000-000033020000}"/>
    <cellStyle name="60% - Ênfase5 3 2" xfId="1895" xr:uid="{00000000-0005-0000-0000-000034020000}"/>
    <cellStyle name="60% - Ênfase5 3 3" xfId="2603" xr:uid="{00000000-0005-0000-0000-000035020000}"/>
    <cellStyle name="60% - Ênfase5 3_Income statement" xfId="1244" xr:uid="{00000000-0005-0000-0000-000036020000}"/>
    <cellStyle name="60% - Ênfase5 4" xfId="481" xr:uid="{00000000-0005-0000-0000-000037020000}"/>
    <cellStyle name="60% - Ênfase5 4 2" xfId="1896" xr:uid="{00000000-0005-0000-0000-000038020000}"/>
    <cellStyle name="60% - Ênfase5 4 3" xfId="2604" xr:uid="{00000000-0005-0000-0000-000039020000}"/>
    <cellStyle name="60% - Ênfase5 4_Income statement" xfId="1245" xr:uid="{00000000-0005-0000-0000-00003A020000}"/>
    <cellStyle name="60% - Ênfase5 5" xfId="482" xr:uid="{00000000-0005-0000-0000-00003B020000}"/>
    <cellStyle name="60% - Ênfase5 5 2" xfId="1897" xr:uid="{00000000-0005-0000-0000-00003C020000}"/>
    <cellStyle name="60% - Ênfase5 5 3" xfId="2605" xr:uid="{00000000-0005-0000-0000-00003D020000}"/>
    <cellStyle name="60% - Ênfase5 5_Income statement" xfId="1246" xr:uid="{00000000-0005-0000-0000-00003E020000}"/>
    <cellStyle name="60% - Ênfase5 6" xfId="483" xr:uid="{00000000-0005-0000-0000-00003F020000}"/>
    <cellStyle name="60% - Ênfase5 6 2" xfId="1898" xr:uid="{00000000-0005-0000-0000-000040020000}"/>
    <cellStyle name="60% - Ênfase5 6 3" xfId="2606" xr:uid="{00000000-0005-0000-0000-000041020000}"/>
    <cellStyle name="60% - Ênfase5 6_Income statement" xfId="1247" xr:uid="{00000000-0005-0000-0000-000042020000}"/>
    <cellStyle name="60% - Ênfase5 7" xfId="1547" xr:uid="{00000000-0005-0000-0000-000043020000}"/>
    <cellStyle name="60% - Ênfase5 7 2" xfId="5098" xr:uid="{00000000-0005-0000-0000-000044020000}"/>
    <cellStyle name="60% - Ênfase5 8" xfId="4219" xr:uid="{00000000-0005-0000-0000-000045020000}"/>
    <cellStyle name="60% - Ênfase6 2" xfId="300" xr:uid="{00000000-0005-0000-0000-000046020000}"/>
    <cellStyle name="60% - Ênfase6 2 2" xfId="484" xr:uid="{00000000-0005-0000-0000-000047020000}"/>
    <cellStyle name="60% - Ênfase6 2 2 2" xfId="1899" xr:uid="{00000000-0005-0000-0000-000048020000}"/>
    <cellStyle name="60% - Ênfase6 2 2 3" xfId="2608" xr:uid="{00000000-0005-0000-0000-000049020000}"/>
    <cellStyle name="60% - Ênfase6 2 3" xfId="1737" xr:uid="{00000000-0005-0000-0000-00004A020000}"/>
    <cellStyle name="60% - Ênfase6 2 3 2" xfId="2609" xr:uid="{00000000-0005-0000-0000-00004B020000}"/>
    <cellStyle name="60% - Ênfase6 2 4" xfId="2610" xr:uid="{00000000-0005-0000-0000-00004C020000}"/>
    <cellStyle name="60% - Ênfase6 2 5" xfId="2607" xr:uid="{00000000-0005-0000-0000-00004D020000}"/>
    <cellStyle name="60% - Ênfase6 2_Plan2" xfId="2611" xr:uid="{00000000-0005-0000-0000-00004E020000}"/>
    <cellStyle name="60% - Ênfase6 3" xfId="485" xr:uid="{00000000-0005-0000-0000-00004F020000}"/>
    <cellStyle name="60% - Ênfase6 3 2" xfId="1900" xr:uid="{00000000-0005-0000-0000-000050020000}"/>
    <cellStyle name="60% - Ênfase6 3 3" xfId="2612" xr:uid="{00000000-0005-0000-0000-000051020000}"/>
    <cellStyle name="60% - Ênfase6 3_Income statement" xfId="1248" xr:uid="{00000000-0005-0000-0000-000052020000}"/>
    <cellStyle name="60% - Ênfase6 4" xfId="486" xr:uid="{00000000-0005-0000-0000-000053020000}"/>
    <cellStyle name="60% - Ênfase6 4 2" xfId="1901" xr:uid="{00000000-0005-0000-0000-000054020000}"/>
    <cellStyle name="60% - Ênfase6 4 3" xfId="2613" xr:uid="{00000000-0005-0000-0000-000055020000}"/>
    <cellStyle name="60% - Ênfase6 4_Income statement" xfId="1249" xr:uid="{00000000-0005-0000-0000-000056020000}"/>
    <cellStyle name="60% - Ênfase6 5" xfId="487" xr:uid="{00000000-0005-0000-0000-000057020000}"/>
    <cellStyle name="60% - Ênfase6 5 2" xfId="1902" xr:uid="{00000000-0005-0000-0000-000058020000}"/>
    <cellStyle name="60% - Ênfase6 5 3" xfId="2614" xr:uid="{00000000-0005-0000-0000-000059020000}"/>
    <cellStyle name="60% - Ênfase6 5_Income statement" xfId="1250" xr:uid="{00000000-0005-0000-0000-00005A020000}"/>
    <cellStyle name="60% - Ênfase6 6" xfId="488" xr:uid="{00000000-0005-0000-0000-00005B020000}"/>
    <cellStyle name="60% - Ênfase6 6 2" xfId="1903" xr:uid="{00000000-0005-0000-0000-00005C020000}"/>
    <cellStyle name="60% - Ênfase6 6 3" xfId="2615" xr:uid="{00000000-0005-0000-0000-00005D020000}"/>
    <cellStyle name="60% - Ênfase6 6_Income statement" xfId="1251" xr:uid="{00000000-0005-0000-0000-00005E020000}"/>
    <cellStyle name="60% - Ênfase6 7" xfId="1551" xr:uid="{00000000-0005-0000-0000-00005F020000}"/>
    <cellStyle name="60% - Ênfase6 7 2" xfId="5102" xr:uid="{00000000-0005-0000-0000-000060020000}"/>
    <cellStyle name="60% - Ênfase6 8" xfId="4223" xr:uid="{00000000-0005-0000-0000-000061020000}"/>
    <cellStyle name="A3 297 x 420 mm" xfId="489" xr:uid="{00000000-0005-0000-0000-000062020000}"/>
    <cellStyle name="A3 297 x 420 mm 2" xfId="1904" xr:uid="{00000000-0005-0000-0000-000063020000}"/>
    <cellStyle name="A3 297 x 420 mm 3" xfId="2616" xr:uid="{00000000-0005-0000-0000-000064020000}"/>
    <cellStyle name="Accent1" xfId="13" xr:uid="{00000000-0005-0000-0000-000065020000}"/>
    <cellStyle name="Accent1 2" xfId="1905" xr:uid="{00000000-0005-0000-0000-000066020000}"/>
    <cellStyle name="Accent1 3" xfId="2617" xr:uid="{00000000-0005-0000-0000-000067020000}"/>
    <cellStyle name="Accent2" xfId="17" xr:uid="{00000000-0005-0000-0000-000068020000}"/>
    <cellStyle name="Accent2 2" xfId="1906" xr:uid="{00000000-0005-0000-0000-000069020000}"/>
    <cellStyle name="Accent2 3" xfId="2618" xr:uid="{00000000-0005-0000-0000-00006A020000}"/>
    <cellStyle name="Accent3" xfId="21" xr:uid="{00000000-0005-0000-0000-00006B020000}"/>
    <cellStyle name="Accent3 2" xfId="1907" xr:uid="{00000000-0005-0000-0000-00006C020000}"/>
    <cellStyle name="Accent3 3" xfId="2619" xr:uid="{00000000-0005-0000-0000-00006D020000}"/>
    <cellStyle name="Accent4" xfId="25" xr:uid="{00000000-0005-0000-0000-00006E020000}"/>
    <cellStyle name="Accent4 2" xfId="1908" xr:uid="{00000000-0005-0000-0000-00006F020000}"/>
    <cellStyle name="Accent4 3" xfId="2620" xr:uid="{00000000-0005-0000-0000-000070020000}"/>
    <cellStyle name="Accent5" xfId="29" xr:uid="{00000000-0005-0000-0000-000071020000}"/>
    <cellStyle name="Accent5 2" xfId="1909" xr:uid="{00000000-0005-0000-0000-000072020000}"/>
    <cellStyle name="Accent5 3" xfId="2621" xr:uid="{00000000-0005-0000-0000-000073020000}"/>
    <cellStyle name="Accent6" xfId="33" xr:uid="{00000000-0005-0000-0000-000074020000}"/>
    <cellStyle name="Accent6 2" xfId="1910" xr:uid="{00000000-0005-0000-0000-000075020000}"/>
    <cellStyle name="Accent6 3" xfId="2622" xr:uid="{00000000-0005-0000-0000-000076020000}"/>
    <cellStyle name="Alexandre" xfId="490" xr:uid="{00000000-0005-0000-0000-000077020000}"/>
    <cellStyle name="Alexandre 2" xfId="4224" xr:uid="{00000000-0005-0000-0000-000078020000}"/>
    <cellStyle name="apolo" xfId="491" xr:uid="{00000000-0005-0000-0000-000079020000}"/>
    <cellStyle name="apolo 2" xfId="1911" xr:uid="{00000000-0005-0000-0000-00007A020000}"/>
    <cellStyle name="apolo 3" xfId="2624" xr:uid="{00000000-0005-0000-0000-00007B020000}"/>
    <cellStyle name="Array" xfId="492" xr:uid="{00000000-0005-0000-0000-00007C020000}"/>
    <cellStyle name="Array 2" xfId="1912" xr:uid="{00000000-0005-0000-0000-00007D020000}"/>
    <cellStyle name="Array 2 2" xfId="2626" xr:uid="{00000000-0005-0000-0000-00007E020000}"/>
    <cellStyle name="Array 3" xfId="2627" xr:uid="{00000000-0005-0000-0000-00007F020000}"/>
    <cellStyle name="Array 4" xfId="2628" xr:uid="{00000000-0005-0000-0000-000080020000}"/>
    <cellStyle name="Array 5" xfId="2625" xr:uid="{00000000-0005-0000-0000-000081020000}"/>
    <cellStyle name="Array Enter" xfId="493" xr:uid="{00000000-0005-0000-0000-000082020000}"/>
    <cellStyle name="Array Enter 2" xfId="1913" xr:uid="{00000000-0005-0000-0000-000083020000}"/>
    <cellStyle name="Array Enter 2 2" xfId="2630" xr:uid="{00000000-0005-0000-0000-000084020000}"/>
    <cellStyle name="Array Enter 3" xfId="2631" xr:uid="{00000000-0005-0000-0000-000085020000}"/>
    <cellStyle name="Array Enter 4" xfId="2632" xr:uid="{00000000-0005-0000-0000-000086020000}"/>
    <cellStyle name="Array Enter 5" xfId="2629" xr:uid="{00000000-0005-0000-0000-000087020000}"/>
    <cellStyle name="Array_Plan2" xfId="2633" xr:uid="{00000000-0005-0000-0000-000088020000}"/>
    <cellStyle name="b475" xfId="494" xr:uid="{00000000-0005-0000-0000-000089020000}"/>
    <cellStyle name="Bad" xfId="8" xr:uid="{00000000-0005-0000-0000-00008A020000}"/>
    <cellStyle name="Bad 2" xfId="1914" xr:uid="{00000000-0005-0000-0000-00008B020000}"/>
    <cellStyle name="Bad 3" xfId="2634" xr:uid="{00000000-0005-0000-0000-00008C020000}"/>
    <cellStyle name="blank" xfId="495" xr:uid="{00000000-0005-0000-0000-00008D020000}"/>
    <cellStyle name="blank 2" xfId="1915" xr:uid="{00000000-0005-0000-0000-00008E020000}"/>
    <cellStyle name="blank 3" xfId="2635" xr:uid="{00000000-0005-0000-0000-00008F020000}"/>
    <cellStyle name="Bol-Data" xfId="497" xr:uid="{00000000-0005-0000-0000-0000D3030000}"/>
    <cellStyle name="Bold/Border" xfId="496" xr:uid="{00000000-0005-0000-0000-000090020000}"/>
    <cellStyle name="Bold/Border 2" xfId="1916" xr:uid="{00000000-0005-0000-0000-000091020000}"/>
    <cellStyle name="Bold/Border 2 2" xfId="2638" xr:uid="{00000000-0005-0000-0000-000092020000}"/>
    <cellStyle name="Bold/Border 2 2 2" xfId="2639" xr:uid="{00000000-0005-0000-0000-000093020000}"/>
    <cellStyle name="Bold/Border 2 2 2 2" xfId="2640" xr:uid="{00000000-0005-0000-0000-000094020000}"/>
    <cellStyle name="Bold/Border 2 2 2 2 2" xfId="2641" xr:uid="{00000000-0005-0000-0000-000095020000}"/>
    <cellStyle name="Bold/Border 2 2 2 2 2 2" xfId="2642" xr:uid="{00000000-0005-0000-0000-000096020000}"/>
    <cellStyle name="Bold/Border 2 2 2 2 2 2 2" xfId="2643" xr:uid="{00000000-0005-0000-0000-000097020000}"/>
    <cellStyle name="Bold/Border 2 2 2 2 2 2 2 2" xfId="2644" xr:uid="{00000000-0005-0000-0000-000098020000}"/>
    <cellStyle name="Bold/Border 2 2 2 2 2 2 2 2 2" xfId="4266" xr:uid="{00000000-0005-0000-0000-000099020000}"/>
    <cellStyle name="Bold/Border 2 2 2 2 2 2 2 2 2 2" xfId="5039" xr:uid="{00000000-0005-0000-0000-00009A020000}"/>
    <cellStyle name="Bold/Border 2 2 2 2 2 2 2 2 3" xfId="4265" xr:uid="{00000000-0005-0000-0000-00009B020000}"/>
    <cellStyle name="Bold/Border 2 2 2 2 2 2 2 2 3 2" xfId="5129" xr:uid="{00000000-0005-0000-0000-00009C020000}"/>
    <cellStyle name="Bold/Border 2 2 2 2 2 2 2 2 4" xfId="5185" xr:uid="{00000000-0005-0000-0000-00009D020000}"/>
    <cellStyle name="Bold/Border 2 2 2 2 2 2 2 3" xfId="4256" xr:uid="{00000000-0005-0000-0000-00009E020000}"/>
    <cellStyle name="Bold/Border 2 2 2 2 2 2 2 3 2" xfId="5042" xr:uid="{00000000-0005-0000-0000-00009F020000}"/>
    <cellStyle name="Bold/Border 2 2 2 2 2 2 2 4" xfId="5184" xr:uid="{00000000-0005-0000-0000-0000A0020000}"/>
    <cellStyle name="Bold/Border 2 2 2 2 2 2 3" xfId="2645" xr:uid="{00000000-0005-0000-0000-0000A1020000}"/>
    <cellStyle name="Bold/Border 2 2 2 2 2 2 3 2" xfId="4268" xr:uid="{00000000-0005-0000-0000-0000A2020000}"/>
    <cellStyle name="Bold/Border 2 2 2 2 2 2 3 2 2" xfId="5128" xr:uid="{00000000-0005-0000-0000-0000A3020000}"/>
    <cellStyle name="Bold/Border 2 2 2 2 2 2 3 3" xfId="4267" xr:uid="{00000000-0005-0000-0000-0000A4020000}"/>
    <cellStyle name="Bold/Border 2 2 2 2 2 2 3 3 2" xfId="5127" xr:uid="{00000000-0005-0000-0000-0000A5020000}"/>
    <cellStyle name="Bold/Border 2 2 2 2 2 2 3 4" xfId="5186" xr:uid="{00000000-0005-0000-0000-0000A6020000}"/>
    <cellStyle name="Bold/Border 2 2 2 2 2 2 4" xfId="4252" xr:uid="{00000000-0005-0000-0000-0000A7020000}"/>
    <cellStyle name="Bold/Border 2 2 2 2 2 2 4 2" xfId="5137" xr:uid="{00000000-0005-0000-0000-0000A8020000}"/>
    <cellStyle name="Bold/Border 2 2 2 2 2 2 5" xfId="5183" xr:uid="{00000000-0005-0000-0000-0000A9020000}"/>
    <cellStyle name="Bold/Border 2 2 2 2 2 2_Plan2" xfId="2646" xr:uid="{00000000-0005-0000-0000-0000AA020000}"/>
    <cellStyle name="Bold/Border 2 2 2 2 2 3" xfId="2647" xr:uid="{00000000-0005-0000-0000-0000AB020000}"/>
    <cellStyle name="Bold/Border 2 2 2 2 2 3 2" xfId="4270" xr:uid="{00000000-0005-0000-0000-0000AC020000}"/>
    <cellStyle name="Bold/Border 2 2 2 2 2 3 2 2" xfId="5125" xr:uid="{00000000-0005-0000-0000-0000AD020000}"/>
    <cellStyle name="Bold/Border 2 2 2 2 2 3 3" xfId="4269" xr:uid="{00000000-0005-0000-0000-0000AE020000}"/>
    <cellStyle name="Bold/Border 2 2 2 2 2 3 3 2" xfId="5038" xr:uid="{00000000-0005-0000-0000-0000AF020000}"/>
    <cellStyle name="Bold/Border 2 2 2 2 2 3 4" xfId="5187" xr:uid="{00000000-0005-0000-0000-0000B0020000}"/>
    <cellStyle name="Bold/Border 2 2 2 2 2 4" xfId="4250" xr:uid="{00000000-0005-0000-0000-0000B1020000}"/>
    <cellStyle name="Bold/Border 2 2 2 2 2 4 2" xfId="5044" xr:uid="{00000000-0005-0000-0000-0000B2020000}"/>
    <cellStyle name="Bold/Border 2 2 2 2 2 5" xfId="5182" xr:uid="{00000000-0005-0000-0000-0000B3020000}"/>
    <cellStyle name="Bold/Border 2 2 2 2 3" xfId="2648" xr:uid="{00000000-0005-0000-0000-0000B4020000}"/>
    <cellStyle name="Bold/Border 2 2 2 2 3 2" xfId="4272" xr:uid="{00000000-0005-0000-0000-0000B5020000}"/>
    <cellStyle name="Bold/Border 2 2 2 2 3 2 2" xfId="5037" xr:uid="{00000000-0005-0000-0000-0000B6020000}"/>
    <cellStyle name="Bold/Border 2 2 2 2 3 3" xfId="4271" xr:uid="{00000000-0005-0000-0000-0000B7020000}"/>
    <cellStyle name="Bold/Border 2 2 2 2 3 3 2" xfId="5126" xr:uid="{00000000-0005-0000-0000-0000B8020000}"/>
    <cellStyle name="Bold/Border 2 2 2 2 3 4" xfId="5188" xr:uid="{00000000-0005-0000-0000-0000B9020000}"/>
    <cellStyle name="Bold/Border 2 2 2 2 4" xfId="4246" xr:uid="{00000000-0005-0000-0000-0000BA020000}"/>
    <cellStyle name="Bold/Border 2 2 2 2 4 2" xfId="5139" xr:uid="{00000000-0005-0000-0000-0000BB020000}"/>
    <cellStyle name="Bold/Border 2 2 2 2 5" xfId="5181" xr:uid="{00000000-0005-0000-0000-0000BC020000}"/>
    <cellStyle name="Bold/Border 2 2 2 2_Plan2" xfId="2649" xr:uid="{00000000-0005-0000-0000-0000BD020000}"/>
    <cellStyle name="Bold/Border 2 2 2 3" xfId="2650" xr:uid="{00000000-0005-0000-0000-0000BE020000}"/>
    <cellStyle name="Bold/Border 2 2 2 3 2" xfId="4274" xr:uid="{00000000-0005-0000-0000-0000BF020000}"/>
    <cellStyle name="Bold/Border 2 2 2 3 2 2" xfId="5118" xr:uid="{00000000-0005-0000-0000-0000C0020000}"/>
    <cellStyle name="Bold/Border 2 2 2 3 3" xfId="4273" xr:uid="{00000000-0005-0000-0000-0000C1020000}"/>
    <cellStyle name="Bold/Border 2 2 2 3 3 2" xfId="5036" xr:uid="{00000000-0005-0000-0000-0000C2020000}"/>
    <cellStyle name="Bold/Border 2 2 2 3 4" xfId="5189" xr:uid="{00000000-0005-0000-0000-0000C3020000}"/>
    <cellStyle name="Bold/Border 2 2 2 4" xfId="4243" xr:uid="{00000000-0005-0000-0000-0000C4020000}"/>
    <cellStyle name="Bold/Border 2 2 2 4 2" xfId="5047" xr:uid="{00000000-0005-0000-0000-0000C5020000}"/>
    <cellStyle name="Bold/Border 2 2 2 5" xfId="5180" xr:uid="{00000000-0005-0000-0000-0000C6020000}"/>
    <cellStyle name="Bold/Border 2 2 3" xfId="2651" xr:uid="{00000000-0005-0000-0000-0000C7020000}"/>
    <cellStyle name="Bold/Border 2 2 3 2" xfId="4276" xr:uid="{00000000-0005-0000-0000-0000C8020000}"/>
    <cellStyle name="Bold/Border 2 2 3 2 2" xfId="5035" xr:uid="{00000000-0005-0000-0000-0000C9020000}"/>
    <cellStyle name="Bold/Border 2 2 3 3" xfId="4275" xr:uid="{00000000-0005-0000-0000-0000CA020000}"/>
    <cellStyle name="Bold/Border 2 2 3 3 2" xfId="5123" xr:uid="{00000000-0005-0000-0000-0000CB020000}"/>
    <cellStyle name="Bold/Border 2 2 3 4" xfId="5190" xr:uid="{00000000-0005-0000-0000-0000CC020000}"/>
    <cellStyle name="Bold/Border 2 2 4" xfId="4236" xr:uid="{00000000-0005-0000-0000-0000CD020000}"/>
    <cellStyle name="Bold/Border 2 2 4 2" xfId="5050" xr:uid="{00000000-0005-0000-0000-0000CE020000}"/>
    <cellStyle name="Bold/Border 2 2 5" xfId="5179" xr:uid="{00000000-0005-0000-0000-0000CF020000}"/>
    <cellStyle name="Bold/Border 2 2_Plan2" xfId="2652" xr:uid="{00000000-0005-0000-0000-0000D0020000}"/>
    <cellStyle name="Bold/Border 2 3" xfId="2653" xr:uid="{00000000-0005-0000-0000-0000D1020000}"/>
    <cellStyle name="Bold/Border 2 3 2" xfId="2654" xr:uid="{00000000-0005-0000-0000-0000D2020000}"/>
    <cellStyle name="Bold/Border 2 3 2 2" xfId="2655" xr:uid="{00000000-0005-0000-0000-0000D3020000}"/>
    <cellStyle name="Bold/Border 2 3 2 2 2" xfId="2656" xr:uid="{00000000-0005-0000-0000-0000D4020000}"/>
    <cellStyle name="Bold/Border 2 3 2 2 2 2" xfId="2657" xr:uid="{00000000-0005-0000-0000-0000D5020000}"/>
    <cellStyle name="Bold/Border 2 3 2 2 2 2 2" xfId="2658" xr:uid="{00000000-0005-0000-0000-0000D6020000}"/>
    <cellStyle name="Bold/Border 2 3 2 2 2 2 2 2" xfId="4278" xr:uid="{00000000-0005-0000-0000-0000D7020000}"/>
    <cellStyle name="Bold/Border 2 3 2 2 2 2 2 2 2" xfId="5122" xr:uid="{00000000-0005-0000-0000-0000D8020000}"/>
    <cellStyle name="Bold/Border 2 3 2 2 2 2 2 3" xfId="4277" xr:uid="{00000000-0005-0000-0000-0000D9020000}"/>
    <cellStyle name="Bold/Border 2 3 2 2 2 2 2 3 2" xfId="5121" xr:uid="{00000000-0005-0000-0000-0000DA020000}"/>
    <cellStyle name="Bold/Border 2 3 2 2 2 2 2 4" xfId="5196" xr:uid="{00000000-0005-0000-0000-0000DB020000}"/>
    <cellStyle name="Bold/Border 2 3 2 2 2 2 3" xfId="4257" xr:uid="{00000000-0005-0000-0000-0000DC020000}"/>
    <cellStyle name="Bold/Border 2 3 2 2 2 2 3 2" xfId="5132" xr:uid="{00000000-0005-0000-0000-0000DD020000}"/>
    <cellStyle name="Bold/Border 2 3 2 2 2 2 4" xfId="5195" xr:uid="{00000000-0005-0000-0000-0000DE020000}"/>
    <cellStyle name="Bold/Border 2 3 2 2 2 3" xfId="2659" xr:uid="{00000000-0005-0000-0000-0000DF020000}"/>
    <cellStyle name="Bold/Border 2 3 2 2 2 3 2" xfId="4280" xr:uid="{00000000-0005-0000-0000-0000E0020000}"/>
    <cellStyle name="Bold/Border 2 3 2 2 2 3 2 2" xfId="5119" xr:uid="{00000000-0005-0000-0000-0000E1020000}"/>
    <cellStyle name="Bold/Border 2 3 2 2 2 3 3" xfId="4279" xr:uid="{00000000-0005-0000-0000-0000E2020000}"/>
    <cellStyle name="Bold/Border 2 3 2 2 2 3 3 2" xfId="5034" xr:uid="{00000000-0005-0000-0000-0000E3020000}"/>
    <cellStyle name="Bold/Border 2 3 2 2 2 3 4" xfId="5197" xr:uid="{00000000-0005-0000-0000-0000E4020000}"/>
    <cellStyle name="Bold/Border 2 3 2 2 2 4" xfId="4253" xr:uid="{00000000-0005-0000-0000-0000E5020000}"/>
    <cellStyle name="Bold/Border 2 3 2 2 2 4 2" xfId="5043" xr:uid="{00000000-0005-0000-0000-0000E6020000}"/>
    <cellStyle name="Bold/Border 2 3 2 2 2 5" xfId="5194" xr:uid="{00000000-0005-0000-0000-0000E7020000}"/>
    <cellStyle name="Bold/Border 2 3 2 2 2_Plan2" xfId="2660" xr:uid="{00000000-0005-0000-0000-0000E8020000}"/>
    <cellStyle name="Bold/Border 2 3 2 2 3" xfId="2661" xr:uid="{00000000-0005-0000-0000-0000E9020000}"/>
    <cellStyle name="Bold/Border 2 3 2 2 3 2" xfId="4282" xr:uid="{00000000-0005-0000-0000-0000EA020000}"/>
    <cellStyle name="Bold/Border 2 3 2 2 3 2 2" xfId="5033" xr:uid="{00000000-0005-0000-0000-0000EB020000}"/>
    <cellStyle name="Bold/Border 2 3 2 2 3 3" xfId="4281" xr:uid="{00000000-0005-0000-0000-0000EC020000}"/>
    <cellStyle name="Bold/Border 2 3 2 2 3 3 2" xfId="5120" xr:uid="{00000000-0005-0000-0000-0000ED020000}"/>
    <cellStyle name="Bold/Border 2 3 2 2 3 4" xfId="5198" xr:uid="{00000000-0005-0000-0000-0000EE020000}"/>
    <cellStyle name="Bold/Border 2 3 2 2 4" xfId="4249" xr:uid="{00000000-0005-0000-0000-0000EF020000}"/>
    <cellStyle name="Bold/Border 2 3 2 2 4 2" xfId="5138" xr:uid="{00000000-0005-0000-0000-0000F0020000}"/>
    <cellStyle name="Bold/Border 2 3 2 2 5" xfId="5193" xr:uid="{00000000-0005-0000-0000-0000F1020000}"/>
    <cellStyle name="Bold/Border 2 3 2 3" xfId="2662" xr:uid="{00000000-0005-0000-0000-0000F2020000}"/>
    <cellStyle name="Bold/Border 2 3 2 3 2" xfId="4284" xr:uid="{00000000-0005-0000-0000-0000F3020000}"/>
    <cellStyle name="Bold/Border 2 3 2 3 2 2" xfId="5117" xr:uid="{00000000-0005-0000-0000-0000F4020000}"/>
    <cellStyle name="Bold/Border 2 3 2 3 3" xfId="4283" xr:uid="{00000000-0005-0000-0000-0000F5020000}"/>
    <cellStyle name="Bold/Border 2 3 2 3 3 2" xfId="5032" xr:uid="{00000000-0005-0000-0000-0000F6020000}"/>
    <cellStyle name="Bold/Border 2 3 2 3 4" xfId="5199" xr:uid="{00000000-0005-0000-0000-0000F7020000}"/>
    <cellStyle name="Bold/Border 2 3 2 4" xfId="4241" xr:uid="{00000000-0005-0000-0000-0000F8020000}"/>
    <cellStyle name="Bold/Border 2 3 2 4 2" xfId="5141" xr:uid="{00000000-0005-0000-0000-0000F9020000}"/>
    <cellStyle name="Bold/Border 2 3 2 5" xfId="5192" xr:uid="{00000000-0005-0000-0000-0000FA020000}"/>
    <cellStyle name="Bold/Border 2 3 2_Plan2" xfId="2663" xr:uid="{00000000-0005-0000-0000-0000FB020000}"/>
    <cellStyle name="Bold/Border 2 3 3" xfId="2664" xr:uid="{00000000-0005-0000-0000-0000FC020000}"/>
    <cellStyle name="Bold/Border 2 3 3 2" xfId="4286" xr:uid="{00000000-0005-0000-0000-0000FD020000}"/>
    <cellStyle name="Bold/Border 2 3 3 2 2" xfId="5115" xr:uid="{00000000-0005-0000-0000-0000FE020000}"/>
    <cellStyle name="Bold/Border 2 3 3 3" xfId="4285" xr:uid="{00000000-0005-0000-0000-0000FF020000}"/>
    <cellStyle name="Bold/Border 2 3 3 3 2" xfId="5031" xr:uid="{00000000-0005-0000-0000-000000030000}"/>
    <cellStyle name="Bold/Border 2 3 3 4" xfId="5200" xr:uid="{00000000-0005-0000-0000-000001030000}"/>
    <cellStyle name="Bold/Border 2 3 4" xfId="4239" xr:uid="{00000000-0005-0000-0000-000002030000}"/>
    <cellStyle name="Bold/Border 2 3 4 2" xfId="5049" xr:uid="{00000000-0005-0000-0000-000003030000}"/>
    <cellStyle name="Bold/Border 2 3 5" xfId="5191" xr:uid="{00000000-0005-0000-0000-000004030000}"/>
    <cellStyle name="Bold/Border 2 4" xfId="2665" xr:uid="{00000000-0005-0000-0000-000005030000}"/>
    <cellStyle name="Bold/Border 2 4 2" xfId="2666" xr:uid="{00000000-0005-0000-0000-000006030000}"/>
    <cellStyle name="Bold/Border 2 4 2 2" xfId="4288" xr:uid="{00000000-0005-0000-0000-000007030000}"/>
    <cellStyle name="Bold/Border 2 4 2 2 2" xfId="5030" xr:uid="{00000000-0005-0000-0000-000008030000}"/>
    <cellStyle name="Bold/Border 2 4 2 3" xfId="4287" xr:uid="{00000000-0005-0000-0000-000009030000}"/>
    <cellStyle name="Bold/Border 2 4 2 3 2" xfId="5116" xr:uid="{00000000-0005-0000-0000-00000A030000}"/>
    <cellStyle name="Bold/Border 2 4 2 4" xfId="5202" xr:uid="{00000000-0005-0000-0000-00000B030000}"/>
    <cellStyle name="Bold/Border 2 4 3" xfId="4258" xr:uid="{00000000-0005-0000-0000-00000C030000}"/>
    <cellStyle name="Bold/Border 2 4 3 2" xfId="5133" xr:uid="{00000000-0005-0000-0000-00000D030000}"/>
    <cellStyle name="Bold/Border 2 4 4" xfId="5201" xr:uid="{00000000-0005-0000-0000-00000E030000}"/>
    <cellStyle name="Bold/Border 2 5" xfId="2667" xr:uid="{00000000-0005-0000-0000-00000F030000}"/>
    <cellStyle name="Bold/Border 2 5 2" xfId="5203" xr:uid="{00000000-0005-0000-0000-000010030000}"/>
    <cellStyle name="Bold/Border 2 5 3" xfId="5004" xr:uid="{00000000-0005-0000-0000-000011030000}"/>
    <cellStyle name="Bold/Border 2 5 3 2" xfId="5243" xr:uid="{00000000-0005-0000-0000-000012030000}"/>
    <cellStyle name="Bold/Border 2 6" xfId="2668" xr:uid="{00000000-0005-0000-0000-000013030000}"/>
    <cellStyle name="Bold/Border 2 6 2" xfId="5204" xr:uid="{00000000-0005-0000-0000-000014030000}"/>
    <cellStyle name="Bold/Border 2 6 3" xfId="5005" xr:uid="{00000000-0005-0000-0000-000015030000}"/>
    <cellStyle name="Bold/Border 2 6 3 2" xfId="5244" xr:uid="{00000000-0005-0000-0000-000016030000}"/>
    <cellStyle name="Bold/Border 2 7" xfId="5178" xr:uid="{00000000-0005-0000-0000-000017030000}"/>
    <cellStyle name="Bold/Border 2 8" xfId="2637" xr:uid="{00000000-0005-0000-0000-000018030000}"/>
    <cellStyle name="Bold/Border 2_Plan2" xfId="2669" xr:uid="{00000000-0005-0000-0000-000019030000}"/>
    <cellStyle name="Bold/Border 3" xfId="2670" xr:uid="{00000000-0005-0000-0000-00001A030000}"/>
    <cellStyle name="Bold/Border 3 2" xfId="2671" xr:uid="{00000000-0005-0000-0000-00001B030000}"/>
    <cellStyle name="Bold/Border 3 2 2" xfId="2672" xr:uid="{00000000-0005-0000-0000-00001C030000}"/>
    <cellStyle name="Bold/Border 3 2 2 2" xfId="2673" xr:uid="{00000000-0005-0000-0000-00001D030000}"/>
    <cellStyle name="Bold/Border 3 2 2 2 2" xfId="2674" xr:uid="{00000000-0005-0000-0000-00001E030000}"/>
    <cellStyle name="Bold/Border 3 2 2 2 2 2" xfId="2675" xr:uid="{00000000-0005-0000-0000-00001F030000}"/>
    <cellStyle name="Bold/Border 3 2 2 2 2 2 2" xfId="2676" xr:uid="{00000000-0005-0000-0000-000020030000}"/>
    <cellStyle name="Bold/Border 3 2 2 2 2 2 2 2" xfId="4290" xr:uid="{00000000-0005-0000-0000-000021030000}"/>
    <cellStyle name="Bold/Border 3 2 2 2 2 2 2 2 2" xfId="5114" xr:uid="{00000000-0005-0000-0000-000022030000}"/>
    <cellStyle name="Bold/Border 3 2 2 2 2 2 2 3" xfId="4289" xr:uid="{00000000-0005-0000-0000-000023030000}"/>
    <cellStyle name="Bold/Border 3 2 2 2 2 2 2 3 2" xfId="5113" xr:uid="{00000000-0005-0000-0000-000024030000}"/>
    <cellStyle name="Bold/Border 3 2 2 2 2 2 2 4" xfId="5211" xr:uid="{00000000-0005-0000-0000-000025030000}"/>
    <cellStyle name="Bold/Border 3 2 2 2 2 2 3" xfId="4259" xr:uid="{00000000-0005-0000-0000-000026030000}"/>
    <cellStyle name="Bold/Border 3 2 2 2 2 2 3 2" xfId="5041" xr:uid="{00000000-0005-0000-0000-000027030000}"/>
    <cellStyle name="Bold/Border 3 2 2 2 2 2 4" xfId="5210" xr:uid="{00000000-0005-0000-0000-000028030000}"/>
    <cellStyle name="Bold/Border 3 2 2 2 2 3" xfId="2677" xr:uid="{00000000-0005-0000-0000-000029030000}"/>
    <cellStyle name="Bold/Border 3 2 2 2 2 3 2" xfId="4292" xr:uid="{00000000-0005-0000-0000-00002A030000}"/>
    <cellStyle name="Bold/Border 3 2 2 2 2 3 2 2" xfId="5111" xr:uid="{00000000-0005-0000-0000-00002B030000}"/>
    <cellStyle name="Bold/Border 3 2 2 2 2 3 3" xfId="4291" xr:uid="{00000000-0005-0000-0000-00002C030000}"/>
    <cellStyle name="Bold/Border 3 2 2 2 2 3 3 2" xfId="5029" xr:uid="{00000000-0005-0000-0000-00002D030000}"/>
    <cellStyle name="Bold/Border 3 2 2 2 2 3 4" xfId="5212" xr:uid="{00000000-0005-0000-0000-00002E030000}"/>
    <cellStyle name="Bold/Border 3 2 2 2 2 4" xfId="4254" xr:uid="{00000000-0005-0000-0000-00002F030000}"/>
    <cellStyle name="Bold/Border 3 2 2 2 2 4 2" xfId="5134" xr:uid="{00000000-0005-0000-0000-000030030000}"/>
    <cellStyle name="Bold/Border 3 2 2 2 2 5" xfId="5209" xr:uid="{00000000-0005-0000-0000-000031030000}"/>
    <cellStyle name="Bold/Border 3 2 2 2 2_Plan2" xfId="2678" xr:uid="{00000000-0005-0000-0000-000032030000}"/>
    <cellStyle name="Bold/Border 3 2 2 2 3" xfId="2679" xr:uid="{00000000-0005-0000-0000-000033030000}"/>
    <cellStyle name="Bold/Border 3 2 2 2 3 2" xfId="4294" xr:uid="{00000000-0005-0000-0000-000034030000}"/>
    <cellStyle name="Bold/Border 3 2 2 2 3 2 2" xfId="5028" xr:uid="{00000000-0005-0000-0000-000035030000}"/>
    <cellStyle name="Bold/Border 3 2 2 2 3 3" xfId="4293" xr:uid="{00000000-0005-0000-0000-000036030000}"/>
    <cellStyle name="Bold/Border 3 2 2 2 3 3 2" xfId="5112" xr:uid="{00000000-0005-0000-0000-000037030000}"/>
    <cellStyle name="Bold/Border 3 2 2 2 3 4" xfId="5213" xr:uid="{00000000-0005-0000-0000-000038030000}"/>
    <cellStyle name="Bold/Border 3 2 2 2 4" xfId="4248" xr:uid="{00000000-0005-0000-0000-000039030000}"/>
    <cellStyle name="Bold/Border 3 2 2 2 4 2" xfId="5131" xr:uid="{00000000-0005-0000-0000-00003A030000}"/>
    <cellStyle name="Bold/Border 3 2 2 2 5" xfId="5208" xr:uid="{00000000-0005-0000-0000-00003B030000}"/>
    <cellStyle name="Bold/Border 3 2 2 3" xfId="2680" xr:uid="{00000000-0005-0000-0000-00003C030000}"/>
    <cellStyle name="Bold/Border 3 2 2 3 2" xfId="4296" xr:uid="{00000000-0005-0000-0000-00003D030000}"/>
    <cellStyle name="Bold/Border 3 2 2 3 2 2" xfId="5110" xr:uid="{00000000-0005-0000-0000-00003E030000}"/>
    <cellStyle name="Bold/Border 3 2 2 3 3" xfId="4295" xr:uid="{00000000-0005-0000-0000-00003F030000}"/>
    <cellStyle name="Bold/Border 3 2 2 3 3 2" xfId="5027" xr:uid="{00000000-0005-0000-0000-000040030000}"/>
    <cellStyle name="Bold/Border 3 2 2 3 4" xfId="5214" xr:uid="{00000000-0005-0000-0000-000041030000}"/>
    <cellStyle name="Bold/Border 3 2 2 4" xfId="4245" xr:uid="{00000000-0005-0000-0000-000042030000}"/>
    <cellStyle name="Bold/Border 3 2 2 4 2" xfId="5103" xr:uid="{00000000-0005-0000-0000-000043030000}"/>
    <cellStyle name="Bold/Border 3 2 2 5" xfId="5207" xr:uid="{00000000-0005-0000-0000-000044030000}"/>
    <cellStyle name="Bold/Border 3 2 2_Plan2" xfId="2681" xr:uid="{00000000-0005-0000-0000-000045030000}"/>
    <cellStyle name="Bold/Border 3 2 3" xfId="2682" xr:uid="{00000000-0005-0000-0000-000046030000}"/>
    <cellStyle name="Bold/Border 3 2 3 2" xfId="4298" xr:uid="{00000000-0005-0000-0000-000047030000}"/>
    <cellStyle name="Bold/Border 3 2 3 2 2" xfId="5108" xr:uid="{00000000-0005-0000-0000-000048030000}"/>
    <cellStyle name="Bold/Border 3 2 3 3" xfId="4297" xr:uid="{00000000-0005-0000-0000-000049030000}"/>
    <cellStyle name="Bold/Border 3 2 3 3 2" xfId="5026" xr:uid="{00000000-0005-0000-0000-00004A030000}"/>
    <cellStyle name="Bold/Border 3 2 3 4" xfId="5215" xr:uid="{00000000-0005-0000-0000-00004B030000}"/>
    <cellStyle name="Bold/Border 3 2 4" xfId="4237" xr:uid="{00000000-0005-0000-0000-00004C030000}"/>
    <cellStyle name="Bold/Border 3 2 4 2" xfId="5142" xr:uid="{00000000-0005-0000-0000-00004D030000}"/>
    <cellStyle name="Bold/Border 3 2 5" xfId="5206" xr:uid="{00000000-0005-0000-0000-00004E030000}"/>
    <cellStyle name="Bold/Border 3 3" xfId="2683" xr:uid="{00000000-0005-0000-0000-00004F030000}"/>
    <cellStyle name="Bold/Border 3 3 2" xfId="2684" xr:uid="{00000000-0005-0000-0000-000050030000}"/>
    <cellStyle name="Bold/Border 3 3 2 2" xfId="2685" xr:uid="{00000000-0005-0000-0000-000051030000}"/>
    <cellStyle name="Bold/Border 3 3 2 2 2" xfId="2686" xr:uid="{00000000-0005-0000-0000-000052030000}"/>
    <cellStyle name="Bold/Border 3 3 2 2 2 2" xfId="2687" xr:uid="{00000000-0005-0000-0000-000053030000}"/>
    <cellStyle name="Bold/Border 3 3 2 2 2 2 2" xfId="4300" xr:uid="{00000000-0005-0000-0000-000054030000}"/>
    <cellStyle name="Bold/Border 3 3 2 2 2 2 2 2" xfId="5025" xr:uid="{00000000-0005-0000-0000-000055030000}"/>
    <cellStyle name="Bold/Border 3 3 2 2 2 2 3" xfId="4299" xr:uid="{00000000-0005-0000-0000-000056030000}"/>
    <cellStyle name="Bold/Border 3 3 2 2 2 2 3 2" xfId="5109" xr:uid="{00000000-0005-0000-0000-000057030000}"/>
    <cellStyle name="Bold/Border 3 3 2 2 2 2 4" xfId="5220" xr:uid="{00000000-0005-0000-0000-000058030000}"/>
    <cellStyle name="Bold/Border 3 3 2 2 2 3" xfId="4260" xr:uid="{00000000-0005-0000-0000-000059030000}"/>
    <cellStyle name="Bold/Border 3 3 2 2 2 3 2" xfId="5040" xr:uid="{00000000-0005-0000-0000-00005A030000}"/>
    <cellStyle name="Bold/Border 3 3 2 2 2 4" xfId="5219" xr:uid="{00000000-0005-0000-0000-00005B030000}"/>
    <cellStyle name="Bold/Border 3 3 2 2 3" xfId="2688" xr:uid="{00000000-0005-0000-0000-00005C030000}"/>
    <cellStyle name="Bold/Border 3 3 2 2 3 2" xfId="4302" xr:uid="{00000000-0005-0000-0000-00005D030000}"/>
    <cellStyle name="Bold/Border 3 3 2 2 3 2 2" xfId="5107" xr:uid="{00000000-0005-0000-0000-00005E030000}"/>
    <cellStyle name="Bold/Border 3 3 2 2 3 3" xfId="4301" xr:uid="{00000000-0005-0000-0000-00005F030000}"/>
    <cellStyle name="Bold/Border 3 3 2 2 3 3 2" xfId="5106" xr:uid="{00000000-0005-0000-0000-000060030000}"/>
    <cellStyle name="Bold/Border 3 3 2 2 3 4" xfId="5221" xr:uid="{00000000-0005-0000-0000-000061030000}"/>
    <cellStyle name="Bold/Border 3 3 2 2 4" xfId="4251" xr:uid="{00000000-0005-0000-0000-000062030000}"/>
    <cellStyle name="Bold/Border 3 3 2 2 4 2" xfId="5136" xr:uid="{00000000-0005-0000-0000-000063030000}"/>
    <cellStyle name="Bold/Border 3 3 2 2 5" xfId="5218" xr:uid="{00000000-0005-0000-0000-000064030000}"/>
    <cellStyle name="Bold/Border 3 3 2 2_Plan2" xfId="2689" xr:uid="{00000000-0005-0000-0000-000065030000}"/>
    <cellStyle name="Bold/Border 3 3 2 3" xfId="2690" xr:uid="{00000000-0005-0000-0000-000066030000}"/>
    <cellStyle name="Bold/Border 3 3 2 3 2" xfId="4304" xr:uid="{00000000-0005-0000-0000-000067030000}"/>
    <cellStyle name="Bold/Border 3 3 2 3 2 2" xfId="5104" xr:uid="{00000000-0005-0000-0000-000068030000}"/>
    <cellStyle name="Bold/Border 3 3 2 3 3" xfId="4303" xr:uid="{00000000-0005-0000-0000-000069030000}"/>
    <cellStyle name="Bold/Border 3 3 2 3 3 2" xfId="5024" xr:uid="{00000000-0005-0000-0000-00006A030000}"/>
    <cellStyle name="Bold/Border 3 3 2 3 4" xfId="5222" xr:uid="{00000000-0005-0000-0000-00006B030000}"/>
    <cellStyle name="Bold/Border 3 3 2 4" xfId="4240" xr:uid="{00000000-0005-0000-0000-00006C030000}"/>
    <cellStyle name="Bold/Border 3 3 2 4 2" xfId="5140" xr:uid="{00000000-0005-0000-0000-00006D030000}"/>
    <cellStyle name="Bold/Border 3 3 2 5" xfId="5217" xr:uid="{00000000-0005-0000-0000-00006E030000}"/>
    <cellStyle name="Bold/Border 3 3 3" xfId="2691" xr:uid="{00000000-0005-0000-0000-00006F030000}"/>
    <cellStyle name="Bold/Border 3 3 3 2" xfId="4306" xr:uid="{00000000-0005-0000-0000-000070030000}"/>
    <cellStyle name="Bold/Border 3 3 3 2 2" xfId="5023" xr:uid="{00000000-0005-0000-0000-000071030000}"/>
    <cellStyle name="Bold/Border 3 3 3 3" xfId="4305" xr:uid="{00000000-0005-0000-0000-000072030000}"/>
    <cellStyle name="Bold/Border 3 3 3 3 2" xfId="5105" xr:uid="{00000000-0005-0000-0000-000073030000}"/>
    <cellStyle name="Bold/Border 3 3 3 4" xfId="5223" xr:uid="{00000000-0005-0000-0000-000074030000}"/>
    <cellStyle name="Bold/Border 3 3 4" xfId="4238" xr:uid="{00000000-0005-0000-0000-000075030000}"/>
    <cellStyle name="Bold/Border 3 3 4 2" xfId="5143" xr:uid="{00000000-0005-0000-0000-000076030000}"/>
    <cellStyle name="Bold/Border 3 3 5" xfId="5216" xr:uid="{00000000-0005-0000-0000-000077030000}"/>
    <cellStyle name="Bold/Border 3 3_Plan2" xfId="2692" xr:uid="{00000000-0005-0000-0000-000078030000}"/>
    <cellStyle name="Bold/Border 3 4" xfId="2693" xr:uid="{00000000-0005-0000-0000-000079030000}"/>
    <cellStyle name="Bold/Border 3 4 2" xfId="2694" xr:uid="{00000000-0005-0000-0000-00007A030000}"/>
    <cellStyle name="Bold/Border 3 4 2 2" xfId="4308" xr:uid="{00000000-0005-0000-0000-00007B030000}"/>
    <cellStyle name="Bold/Border 3 4 2 2 2" xfId="5021" xr:uid="{00000000-0005-0000-0000-00007C030000}"/>
    <cellStyle name="Bold/Border 3 4 2 3" xfId="4307" xr:uid="{00000000-0005-0000-0000-00007D030000}"/>
    <cellStyle name="Bold/Border 3 4 2 3 2" xfId="5022" xr:uid="{00000000-0005-0000-0000-00007E030000}"/>
    <cellStyle name="Bold/Border 3 4 2 4" xfId="5225" xr:uid="{00000000-0005-0000-0000-00007F030000}"/>
    <cellStyle name="Bold/Border 3 4 3" xfId="4261" xr:uid="{00000000-0005-0000-0000-000080030000}"/>
    <cellStyle name="Bold/Border 3 4 3 2" xfId="5124" xr:uid="{00000000-0005-0000-0000-000081030000}"/>
    <cellStyle name="Bold/Border 3 4 4" xfId="5224" xr:uid="{00000000-0005-0000-0000-000082030000}"/>
    <cellStyle name="Bold/Border 3 5" xfId="5205" xr:uid="{00000000-0005-0000-0000-000083030000}"/>
    <cellStyle name="Bold/Border 3_Plan2" xfId="2695" xr:uid="{00000000-0005-0000-0000-000084030000}"/>
    <cellStyle name="Bold/Border 4" xfId="2696" xr:uid="{00000000-0005-0000-0000-000085030000}"/>
    <cellStyle name="Bold/Border 4 2" xfId="2697" xr:uid="{00000000-0005-0000-0000-000086030000}"/>
    <cellStyle name="Bold/Border 4 2 2" xfId="2698" xr:uid="{00000000-0005-0000-0000-000087030000}"/>
    <cellStyle name="Bold/Border 4 2 2 2" xfId="2699" xr:uid="{00000000-0005-0000-0000-000088030000}"/>
    <cellStyle name="Bold/Border 4 2 2 2 2" xfId="2700" xr:uid="{00000000-0005-0000-0000-000089030000}"/>
    <cellStyle name="Bold/Border 4 2 2 2 2 2" xfId="2701" xr:uid="{00000000-0005-0000-0000-00008A030000}"/>
    <cellStyle name="Bold/Border 4 2 2 2 2 2 2" xfId="2702" xr:uid="{00000000-0005-0000-0000-00008B030000}"/>
    <cellStyle name="Bold/Border 4 2 2 2 2 2 2 2" xfId="4310" xr:uid="{00000000-0005-0000-0000-00008C030000}"/>
    <cellStyle name="Bold/Border 4 2 2 2 2 2 2 2 2" xfId="5019" xr:uid="{00000000-0005-0000-0000-00008D030000}"/>
    <cellStyle name="Bold/Border 4 2 2 2 2 2 2 3" xfId="4309" xr:uid="{00000000-0005-0000-0000-00008E030000}"/>
    <cellStyle name="Bold/Border 4 2 2 2 2 2 2 3 2" xfId="5020" xr:uid="{00000000-0005-0000-0000-00008F030000}"/>
    <cellStyle name="Bold/Border 4 2 2 2 2 2 2 4" xfId="5232" xr:uid="{00000000-0005-0000-0000-000090030000}"/>
    <cellStyle name="Bold/Border 4 2 2 2 2 2 3" xfId="4262" xr:uid="{00000000-0005-0000-0000-000091030000}"/>
    <cellStyle name="Bold/Border 4 2 2 2 2 2 3 2" xfId="5130" xr:uid="{00000000-0005-0000-0000-000092030000}"/>
    <cellStyle name="Bold/Border 4 2 2 2 2 2 4" xfId="5231" xr:uid="{00000000-0005-0000-0000-000093030000}"/>
    <cellStyle name="Bold/Border 4 2 2 2 2 3" xfId="2703" xr:uid="{00000000-0005-0000-0000-000094030000}"/>
    <cellStyle name="Bold/Border 4 2 2 2 2 3 2" xfId="4312" xr:uid="{00000000-0005-0000-0000-000095030000}"/>
    <cellStyle name="Bold/Border 4 2 2 2 2 3 2 2" xfId="5017" xr:uid="{00000000-0005-0000-0000-000096030000}"/>
    <cellStyle name="Bold/Border 4 2 2 2 2 3 3" xfId="4311" xr:uid="{00000000-0005-0000-0000-000097030000}"/>
    <cellStyle name="Bold/Border 4 2 2 2 2 3 3 2" xfId="5018" xr:uid="{00000000-0005-0000-0000-000098030000}"/>
    <cellStyle name="Bold/Border 4 2 2 2 2 3 4" xfId="5233" xr:uid="{00000000-0005-0000-0000-000099030000}"/>
    <cellStyle name="Bold/Border 4 2 2 2 2 4" xfId="4255" xr:uid="{00000000-0005-0000-0000-00009A030000}"/>
    <cellStyle name="Bold/Border 4 2 2 2 2 4 2" xfId="5135" xr:uid="{00000000-0005-0000-0000-00009B030000}"/>
    <cellStyle name="Bold/Border 4 2 2 2 2 5" xfId="5230" xr:uid="{00000000-0005-0000-0000-00009C030000}"/>
    <cellStyle name="Bold/Border 4 2 2 2 2_Plan2" xfId="2704" xr:uid="{00000000-0005-0000-0000-00009D030000}"/>
    <cellStyle name="Bold/Border 4 2 2 2 3" xfId="2705" xr:uid="{00000000-0005-0000-0000-00009E030000}"/>
    <cellStyle name="Bold/Border 4 2 2 2 3 2" xfId="4314" xr:uid="{00000000-0005-0000-0000-00009F030000}"/>
    <cellStyle name="Bold/Border 4 2 2 2 3 2 2" xfId="5015" xr:uid="{00000000-0005-0000-0000-0000A0030000}"/>
    <cellStyle name="Bold/Border 4 2 2 2 3 3" xfId="4313" xr:uid="{00000000-0005-0000-0000-0000A1030000}"/>
    <cellStyle name="Bold/Border 4 2 2 2 3 3 2" xfId="5016" xr:uid="{00000000-0005-0000-0000-0000A2030000}"/>
    <cellStyle name="Bold/Border 4 2 2 2 3 4" xfId="5234" xr:uid="{00000000-0005-0000-0000-0000A3030000}"/>
    <cellStyle name="Bold/Border 4 2 2 2 4" xfId="4247" xr:uid="{00000000-0005-0000-0000-0000A4030000}"/>
    <cellStyle name="Bold/Border 4 2 2 2 4 2" xfId="5045" xr:uid="{00000000-0005-0000-0000-0000A5030000}"/>
    <cellStyle name="Bold/Border 4 2 2 2 5" xfId="5229" xr:uid="{00000000-0005-0000-0000-0000A6030000}"/>
    <cellStyle name="Bold/Border 4 2 2 3" xfId="2706" xr:uid="{00000000-0005-0000-0000-0000A7030000}"/>
    <cellStyle name="Bold/Border 4 2 2 3 2" xfId="4316" xr:uid="{00000000-0005-0000-0000-0000A8030000}"/>
    <cellStyle name="Bold/Border 4 2 2 3 2 2" xfId="5013" xr:uid="{00000000-0005-0000-0000-0000A9030000}"/>
    <cellStyle name="Bold/Border 4 2 2 3 3" xfId="4315" xr:uid="{00000000-0005-0000-0000-0000AA030000}"/>
    <cellStyle name="Bold/Border 4 2 2 3 3 2" xfId="5014" xr:uid="{00000000-0005-0000-0000-0000AB030000}"/>
    <cellStyle name="Bold/Border 4 2 2 3 4" xfId="5235" xr:uid="{00000000-0005-0000-0000-0000AC030000}"/>
    <cellStyle name="Bold/Border 4 2 2 4" xfId="4244" xr:uid="{00000000-0005-0000-0000-0000AD030000}"/>
    <cellStyle name="Bold/Border 4 2 2 4 2" xfId="5046" xr:uid="{00000000-0005-0000-0000-0000AE030000}"/>
    <cellStyle name="Bold/Border 4 2 2 5" xfId="5228" xr:uid="{00000000-0005-0000-0000-0000AF030000}"/>
    <cellStyle name="Bold/Border 4 2 2_Plan2" xfId="2707" xr:uid="{00000000-0005-0000-0000-0000B0030000}"/>
    <cellStyle name="Bold/Border 4 2 3" xfId="2708" xr:uid="{00000000-0005-0000-0000-0000B1030000}"/>
    <cellStyle name="Bold/Border 4 2 3 2" xfId="4318" xr:uid="{00000000-0005-0000-0000-0000B2030000}"/>
    <cellStyle name="Bold/Border 4 2 3 2 2" xfId="5011" xr:uid="{00000000-0005-0000-0000-0000B3030000}"/>
    <cellStyle name="Bold/Border 4 2 3 3" xfId="4317" xr:uid="{00000000-0005-0000-0000-0000B4030000}"/>
    <cellStyle name="Bold/Border 4 2 3 3 2" xfId="5012" xr:uid="{00000000-0005-0000-0000-0000B5030000}"/>
    <cellStyle name="Bold/Border 4 2 3 4" xfId="5236" xr:uid="{00000000-0005-0000-0000-0000B6030000}"/>
    <cellStyle name="Bold/Border 4 2 4" xfId="4242" xr:uid="{00000000-0005-0000-0000-0000B7030000}"/>
    <cellStyle name="Bold/Border 4 2 4 2" xfId="5048" xr:uid="{00000000-0005-0000-0000-0000B8030000}"/>
    <cellStyle name="Bold/Border 4 2 5" xfId="5227" xr:uid="{00000000-0005-0000-0000-0000B9030000}"/>
    <cellStyle name="Bold/Border 4 3" xfId="2709" xr:uid="{00000000-0005-0000-0000-0000BA030000}"/>
    <cellStyle name="Bold/Border 4 3 2" xfId="4320" xr:uid="{00000000-0005-0000-0000-0000BB030000}"/>
    <cellStyle name="Bold/Border 4 3 2 2" xfId="5009" xr:uid="{00000000-0005-0000-0000-0000BC030000}"/>
    <cellStyle name="Bold/Border 4 3 3" xfId="4319" xr:uid="{00000000-0005-0000-0000-0000BD030000}"/>
    <cellStyle name="Bold/Border 4 3 3 2" xfId="5010" xr:uid="{00000000-0005-0000-0000-0000BE030000}"/>
    <cellStyle name="Bold/Border 4 3 4" xfId="5237" xr:uid="{00000000-0005-0000-0000-0000BF030000}"/>
    <cellStyle name="Bold/Border 4 4" xfId="4229" xr:uid="{00000000-0005-0000-0000-0000C0030000}"/>
    <cellStyle name="Bold/Border 4 4 2" xfId="5144" xr:uid="{00000000-0005-0000-0000-0000C1030000}"/>
    <cellStyle name="Bold/Border 4 5" xfId="5226" xr:uid="{00000000-0005-0000-0000-0000C2030000}"/>
    <cellStyle name="Bold/Border 4_Plan2" xfId="2710" xr:uid="{00000000-0005-0000-0000-0000C3030000}"/>
    <cellStyle name="Bold/Border 5" xfId="2711" xr:uid="{00000000-0005-0000-0000-0000C4030000}"/>
    <cellStyle name="Bold/Border 5 2" xfId="4321" xr:uid="{00000000-0005-0000-0000-0000C5030000}"/>
    <cellStyle name="Bold/Border 5 2 2" xfId="5008" xr:uid="{00000000-0005-0000-0000-0000C6030000}"/>
    <cellStyle name="Bold/Border 5 3" xfId="5238" xr:uid="{00000000-0005-0000-0000-0000C7030000}"/>
    <cellStyle name="Bold/Border 6" xfId="2712" xr:uid="{00000000-0005-0000-0000-0000C8030000}"/>
    <cellStyle name="Bold/Border 6 2" xfId="4323" xr:uid="{00000000-0005-0000-0000-0000C9030000}"/>
    <cellStyle name="Bold/Border 6 2 2" xfId="5006" xr:uid="{00000000-0005-0000-0000-0000CA030000}"/>
    <cellStyle name="Bold/Border 6 3" xfId="4322" xr:uid="{00000000-0005-0000-0000-0000CB030000}"/>
    <cellStyle name="Bold/Border 6 3 2" xfId="5007" xr:uid="{00000000-0005-0000-0000-0000CC030000}"/>
    <cellStyle name="Bold/Border 6 4" xfId="5239" xr:uid="{00000000-0005-0000-0000-0000CD030000}"/>
    <cellStyle name="Bold/Border 7" xfId="4225" xr:uid="{00000000-0005-0000-0000-0000CE030000}"/>
    <cellStyle name="Bold/Border 7 2" xfId="5145" xr:uid="{00000000-0005-0000-0000-0000CF030000}"/>
    <cellStyle name="Bold/Border 8" xfId="5177" xr:uid="{00000000-0005-0000-0000-0000D0030000}"/>
    <cellStyle name="Bold/Border 9" xfId="2636" xr:uid="{00000000-0005-0000-0000-0000D1030000}"/>
    <cellStyle name="Bold/Border_Plan2" xfId="2713" xr:uid="{00000000-0005-0000-0000-0000D2030000}"/>
    <cellStyle name="bolet" xfId="498" xr:uid="{00000000-0005-0000-0000-0000D4030000}"/>
    <cellStyle name="Bom" xfId="675" builtinId="26" customBuiltin="1"/>
    <cellStyle name="Bom 2" xfId="301" xr:uid="{00000000-0005-0000-0000-0000D5030000}"/>
    <cellStyle name="Bom 2 2" xfId="499" xr:uid="{00000000-0005-0000-0000-0000D6030000}"/>
    <cellStyle name="Bom 2 2 2" xfId="1917" xr:uid="{00000000-0005-0000-0000-0000D7030000}"/>
    <cellStyle name="Bom 2 2 3" xfId="2715" xr:uid="{00000000-0005-0000-0000-0000D8030000}"/>
    <cellStyle name="Bom 2 3" xfId="1738" xr:uid="{00000000-0005-0000-0000-0000D9030000}"/>
    <cellStyle name="Bom 2 3 2" xfId="2716" xr:uid="{00000000-0005-0000-0000-0000DA030000}"/>
    <cellStyle name="Bom 2 4" xfId="2717" xr:uid="{00000000-0005-0000-0000-0000DB030000}"/>
    <cellStyle name="Bom 2 5" xfId="2714" xr:uid="{00000000-0005-0000-0000-0000DC030000}"/>
    <cellStyle name="Bom 2_Plan2" xfId="2718" xr:uid="{00000000-0005-0000-0000-0000DD030000}"/>
    <cellStyle name="Bom 3" xfId="500" xr:uid="{00000000-0005-0000-0000-0000DE030000}"/>
    <cellStyle name="Bom 3 2" xfId="1918" xr:uid="{00000000-0005-0000-0000-0000DF030000}"/>
    <cellStyle name="Bom 3 3" xfId="2719" xr:uid="{00000000-0005-0000-0000-0000E0030000}"/>
    <cellStyle name="Bom 3_Income statement" xfId="1252" xr:uid="{00000000-0005-0000-0000-0000E1030000}"/>
    <cellStyle name="Bom 4" xfId="501" xr:uid="{00000000-0005-0000-0000-0000E2030000}"/>
    <cellStyle name="Bom 4 2" xfId="1919" xr:uid="{00000000-0005-0000-0000-0000E3030000}"/>
    <cellStyle name="Bom 4 3" xfId="2720" xr:uid="{00000000-0005-0000-0000-0000E4030000}"/>
    <cellStyle name="Bom 4_Income statement" xfId="1253" xr:uid="{00000000-0005-0000-0000-0000E5030000}"/>
    <cellStyle name="Bom 5" xfId="502" xr:uid="{00000000-0005-0000-0000-0000E6030000}"/>
    <cellStyle name="Bom 5 2" xfId="1920" xr:uid="{00000000-0005-0000-0000-0000E7030000}"/>
    <cellStyle name="Bom 5 3" xfId="2721" xr:uid="{00000000-0005-0000-0000-0000E8030000}"/>
    <cellStyle name="Bom 5_Income statement" xfId="1254" xr:uid="{00000000-0005-0000-0000-0000E9030000}"/>
    <cellStyle name="Bom 6" xfId="503" xr:uid="{00000000-0005-0000-0000-0000EA030000}"/>
    <cellStyle name="Bom 6 2" xfId="1921" xr:uid="{00000000-0005-0000-0000-0000EB030000}"/>
    <cellStyle name="Bom 6 3" xfId="2722" xr:uid="{00000000-0005-0000-0000-0000EC030000}"/>
    <cellStyle name="Bom 6_Income statement" xfId="1255" xr:uid="{00000000-0005-0000-0000-0000ED030000}"/>
    <cellStyle name="Bom 7" xfId="1516" xr:uid="{00000000-0005-0000-0000-0000EE030000}"/>
    <cellStyle name="Bom 7 2" xfId="5068" xr:uid="{00000000-0005-0000-0000-0000EF030000}"/>
    <cellStyle name="Bom 8" xfId="4188" xr:uid="{00000000-0005-0000-0000-0000F0030000}"/>
    <cellStyle name="Border" xfId="504" xr:uid="{00000000-0005-0000-0000-0000F1030000}"/>
    <cellStyle name="Border 2" xfId="2723" xr:uid="{00000000-0005-0000-0000-0000F2030000}"/>
    <cellStyle name="Border 2 2" xfId="2724" xr:uid="{00000000-0005-0000-0000-0000F3030000}"/>
    <cellStyle name="Border 2 2 2" xfId="4325" xr:uid="{00000000-0005-0000-0000-0000F4030000}"/>
    <cellStyle name="Border 2 2 3" xfId="4324" xr:uid="{00000000-0005-0000-0000-0000F5030000}"/>
    <cellStyle name="Border 2 3" xfId="2725" xr:uid="{00000000-0005-0000-0000-0000F6030000}"/>
    <cellStyle name="Border 2 3 2" xfId="4327" xr:uid="{00000000-0005-0000-0000-0000F7030000}"/>
    <cellStyle name="Border 2 3 3" xfId="4326" xr:uid="{00000000-0005-0000-0000-0000F8030000}"/>
    <cellStyle name="Border 2 4" xfId="4328" xr:uid="{00000000-0005-0000-0000-0000F9030000}"/>
    <cellStyle name="Border 2 5" xfId="4263" xr:uid="{00000000-0005-0000-0000-0000FA030000}"/>
    <cellStyle name="Border 3" xfId="2726" xr:uid="{00000000-0005-0000-0000-0000FB030000}"/>
    <cellStyle name="Border 3 2" xfId="2727" xr:uid="{00000000-0005-0000-0000-0000FC030000}"/>
    <cellStyle name="Border 3 2 2" xfId="4330" xr:uid="{00000000-0005-0000-0000-0000FD030000}"/>
    <cellStyle name="Border 3 2 3" xfId="4329" xr:uid="{00000000-0005-0000-0000-0000FE030000}"/>
    <cellStyle name="Border 3 3" xfId="2728" xr:uid="{00000000-0005-0000-0000-0000FF030000}"/>
    <cellStyle name="Border 3 3 2" xfId="4332" xr:uid="{00000000-0005-0000-0000-000000040000}"/>
    <cellStyle name="Border 3 3 3" xfId="4331" xr:uid="{00000000-0005-0000-0000-000001040000}"/>
    <cellStyle name="Border 3 4" xfId="4333" xr:uid="{00000000-0005-0000-0000-000002040000}"/>
    <cellStyle name="Border 3 5" xfId="4264" xr:uid="{00000000-0005-0000-0000-000003040000}"/>
    <cellStyle name="Border 3_Plan2" xfId="2729" xr:uid="{00000000-0005-0000-0000-000004040000}"/>
    <cellStyle name="Border 4" xfId="2730" xr:uid="{00000000-0005-0000-0000-000005040000}"/>
    <cellStyle name="Border 4 2" xfId="2731" xr:uid="{00000000-0005-0000-0000-000006040000}"/>
    <cellStyle name="Border 4 2 2" xfId="4336" xr:uid="{00000000-0005-0000-0000-000007040000}"/>
    <cellStyle name="Border 4 2 3" xfId="4335" xr:uid="{00000000-0005-0000-0000-000008040000}"/>
    <cellStyle name="Border 4 3" xfId="2732" xr:uid="{00000000-0005-0000-0000-000009040000}"/>
    <cellStyle name="Border 4 3 2" xfId="4338" xr:uid="{00000000-0005-0000-0000-00000A040000}"/>
    <cellStyle name="Border 4 3 3" xfId="4337" xr:uid="{00000000-0005-0000-0000-00000B040000}"/>
    <cellStyle name="Border 4 4" xfId="4339" xr:uid="{00000000-0005-0000-0000-00000C040000}"/>
    <cellStyle name="Border 4 5" xfId="4334" xr:uid="{00000000-0005-0000-0000-00000D040000}"/>
    <cellStyle name="Border 5" xfId="2733" xr:uid="{00000000-0005-0000-0000-00000E040000}"/>
    <cellStyle name="Border 5 2" xfId="4341" xr:uid="{00000000-0005-0000-0000-00000F040000}"/>
    <cellStyle name="Border 5 3" xfId="4340" xr:uid="{00000000-0005-0000-0000-000010040000}"/>
    <cellStyle name="Border 6" xfId="4342" xr:uid="{00000000-0005-0000-0000-000011040000}"/>
    <cellStyle name="Bullet" xfId="505" xr:uid="{00000000-0005-0000-0000-000012040000}"/>
    <cellStyle name="Bullet 2" xfId="1922" xr:uid="{00000000-0005-0000-0000-000013040000}"/>
    <cellStyle name="Bullet 3" xfId="2734" xr:uid="{00000000-0005-0000-0000-000014040000}"/>
    <cellStyle name="Cabeçalho 1" xfId="506" xr:uid="{00000000-0005-0000-0000-000015040000}"/>
    <cellStyle name="Cabeçalho 1 2" xfId="1923" xr:uid="{00000000-0005-0000-0000-000016040000}"/>
    <cellStyle name="Cabeçalho 1 3" xfId="2735" xr:uid="{00000000-0005-0000-0000-000017040000}"/>
    <cellStyle name="Cabeçalho 2" xfId="507" xr:uid="{00000000-0005-0000-0000-000018040000}"/>
    <cellStyle name="Cabeçalho 2 2" xfId="1924" xr:uid="{00000000-0005-0000-0000-000019040000}"/>
    <cellStyle name="Cabeçalho 2 3" xfId="2736" xr:uid="{00000000-0005-0000-0000-00001A040000}"/>
    <cellStyle name="Calc Currency (0)" xfId="508" xr:uid="{00000000-0005-0000-0000-00001B040000}"/>
    <cellStyle name="Calc Currency (0) 2" xfId="1080" xr:uid="{00000000-0005-0000-0000-00001C040000}"/>
    <cellStyle name="Calc Currency (2)" xfId="509" xr:uid="{00000000-0005-0000-0000-00001D040000}"/>
    <cellStyle name="Calc Currency (2) 2" xfId="1925" xr:uid="{00000000-0005-0000-0000-00001E040000}"/>
    <cellStyle name="Calc Currency (2) 3" xfId="2737" xr:uid="{00000000-0005-0000-0000-00001F040000}"/>
    <cellStyle name="Calc Percent (0)" xfId="510" xr:uid="{00000000-0005-0000-0000-000020040000}"/>
    <cellStyle name="Calc Percent (0) 2" xfId="1926" xr:uid="{00000000-0005-0000-0000-000021040000}"/>
    <cellStyle name="Calc Percent (0) 3" xfId="2738" xr:uid="{00000000-0005-0000-0000-000022040000}"/>
    <cellStyle name="Calc Percent (1)" xfId="511" xr:uid="{00000000-0005-0000-0000-000023040000}"/>
    <cellStyle name="Calc Percent (2)" xfId="512" xr:uid="{00000000-0005-0000-0000-000024040000}"/>
    <cellStyle name="Calc Units (0)" xfId="513" xr:uid="{00000000-0005-0000-0000-000025040000}"/>
    <cellStyle name="Calc Units (0) 2" xfId="1927" xr:uid="{00000000-0005-0000-0000-000026040000}"/>
    <cellStyle name="Calc Units (0) 3" xfId="2739" xr:uid="{00000000-0005-0000-0000-000027040000}"/>
    <cellStyle name="Calc Units (1)" xfId="514" xr:uid="{00000000-0005-0000-0000-000028040000}"/>
    <cellStyle name="Calc Units (1) 2" xfId="1928" xr:uid="{00000000-0005-0000-0000-000029040000}"/>
    <cellStyle name="Calc Units (1) 3" xfId="2740" xr:uid="{00000000-0005-0000-0000-00002A040000}"/>
    <cellStyle name="Calc Units (2)" xfId="515" xr:uid="{00000000-0005-0000-0000-00002B040000}"/>
    <cellStyle name="Calc Units (2) 2" xfId="1929" xr:uid="{00000000-0005-0000-0000-00002C040000}"/>
    <cellStyle name="Calc Units (2) 3" xfId="2741" xr:uid="{00000000-0005-0000-0000-00002D040000}"/>
    <cellStyle name="Calculation" xfId="10" xr:uid="{00000000-0005-0000-0000-00002E040000}"/>
    <cellStyle name="Calculation 2" xfId="1930" xr:uid="{00000000-0005-0000-0000-00002F040000}"/>
    <cellStyle name="Calculation 2 2" xfId="2744" xr:uid="{00000000-0005-0000-0000-000030040000}"/>
    <cellStyle name="Calculation 2 3" xfId="2745" xr:uid="{00000000-0005-0000-0000-000031040000}"/>
    <cellStyle name="Calculation 2 3 2" xfId="4343" xr:uid="{00000000-0005-0000-0000-000032040000}"/>
    <cellStyle name="Calculation 2 4" xfId="2746" xr:uid="{00000000-0005-0000-0000-000033040000}"/>
    <cellStyle name="Calculation 2 4 2" xfId="4344" xr:uid="{00000000-0005-0000-0000-000034040000}"/>
    <cellStyle name="Calculation 2 5" xfId="2747" xr:uid="{00000000-0005-0000-0000-000035040000}"/>
    <cellStyle name="Calculation 2 5 2" xfId="4345" xr:uid="{00000000-0005-0000-0000-000036040000}"/>
    <cellStyle name="Calculation 2 6" xfId="2748" xr:uid="{00000000-0005-0000-0000-000037040000}"/>
    <cellStyle name="Calculation 2 6 2" xfId="4346" xr:uid="{00000000-0005-0000-0000-000038040000}"/>
    <cellStyle name="Calculation 2 7" xfId="2743" xr:uid="{00000000-0005-0000-0000-000039040000}"/>
    <cellStyle name="Calculation 3" xfId="2749" xr:uid="{00000000-0005-0000-0000-00003A040000}"/>
    <cellStyle name="Calculation 4" xfId="2750" xr:uid="{00000000-0005-0000-0000-00003B040000}"/>
    <cellStyle name="Calculation 4 2" xfId="4347" xr:uid="{00000000-0005-0000-0000-00003C040000}"/>
    <cellStyle name="Calculation 5" xfId="2751" xr:uid="{00000000-0005-0000-0000-00003D040000}"/>
    <cellStyle name="Calculation 5 2" xfId="4348" xr:uid="{00000000-0005-0000-0000-00003E040000}"/>
    <cellStyle name="Calculation 6" xfId="2752" xr:uid="{00000000-0005-0000-0000-00003F040000}"/>
    <cellStyle name="Calculation 6 2" xfId="4349" xr:uid="{00000000-0005-0000-0000-000040040000}"/>
    <cellStyle name="Calculation 7" xfId="2753" xr:uid="{00000000-0005-0000-0000-000041040000}"/>
    <cellStyle name="Calculation 7 2" xfId="4350" xr:uid="{00000000-0005-0000-0000-000042040000}"/>
    <cellStyle name="Calculation 8" xfId="2742" xr:uid="{00000000-0005-0000-0000-000043040000}"/>
    <cellStyle name="Cálculo 2" xfId="302" xr:uid="{00000000-0005-0000-0000-000044040000}"/>
    <cellStyle name="Cálculo 2 10" xfId="2755" xr:uid="{00000000-0005-0000-0000-000045040000}"/>
    <cellStyle name="Cálculo 2 10 2" xfId="4351" xr:uid="{00000000-0005-0000-0000-000046040000}"/>
    <cellStyle name="Cálculo 2 11" xfId="2754" xr:uid="{00000000-0005-0000-0000-000047040000}"/>
    <cellStyle name="Cálculo 2 2" xfId="516" xr:uid="{00000000-0005-0000-0000-000048040000}"/>
    <cellStyle name="Cálculo 2 2 2" xfId="1931" xr:uid="{00000000-0005-0000-0000-000049040000}"/>
    <cellStyle name="Cálculo 2 2 2 2" xfId="2758" xr:uid="{00000000-0005-0000-0000-00004A040000}"/>
    <cellStyle name="Cálculo 2 2 2 3" xfId="2759" xr:uid="{00000000-0005-0000-0000-00004B040000}"/>
    <cellStyle name="Cálculo 2 2 2 3 2" xfId="4352" xr:uid="{00000000-0005-0000-0000-00004C040000}"/>
    <cellStyle name="Cálculo 2 2 2 4" xfId="2760" xr:uid="{00000000-0005-0000-0000-00004D040000}"/>
    <cellStyle name="Cálculo 2 2 2 4 2" xfId="4353" xr:uid="{00000000-0005-0000-0000-00004E040000}"/>
    <cellStyle name="Cálculo 2 2 2 5" xfId="2761" xr:uid="{00000000-0005-0000-0000-00004F040000}"/>
    <cellStyle name="Cálculo 2 2 2 5 2" xfId="4354" xr:uid="{00000000-0005-0000-0000-000050040000}"/>
    <cellStyle name="Cálculo 2 2 2 6" xfId="2762" xr:uid="{00000000-0005-0000-0000-000051040000}"/>
    <cellStyle name="Cálculo 2 2 2 6 2" xfId="4355" xr:uid="{00000000-0005-0000-0000-000052040000}"/>
    <cellStyle name="Cálculo 2 2 2 7" xfId="2757" xr:uid="{00000000-0005-0000-0000-000053040000}"/>
    <cellStyle name="Cálculo 2 2 3" xfId="2763" xr:uid="{00000000-0005-0000-0000-000054040000}"/>
    <cellStyle name="Cálculo 2 2 4" xfId="2764" xr:uid="{00000000-0005-0000-0000-000055040000}"/>
    <cellStyle name="Cálculo 2 2 4 2" xfId="4356" xr:uid="{00000000-0005-0000-0000-000056040000}"/>
    <cellStyle name="Cálculo 2 2 5" xfId="2765" xr:uid="{00000000-0005-0000-0000-000057040000}"/>
    <cellStyle name="Cálculo 2 2 5 2" xfId="4357" xr:uid="{00000000-0005-0000-0000-000058040000}"/>
    <cellStyle name="Cálculo 2 2 6" xfId="2766" xr:uid="{00000000-0005-0000-0000-000059040000}"/>
    <cellStyle name="Cálculo 2 2 6 2" xfId="4358" xr:uid="{00000000-0005-0000-0000-00005A040000}"/>
    <cellStyle name="Cálculo 2 2 7" xfId="2767" xr:uid="{00000000-0005-0000-0000-00005B040000}"/>
    <cellStyle name="Cálculo 2 2 7 2" xfId="4359" xr:uid="{00000000-0005-0000-0000-00005C040000}"/>
    <cellStyle name="Cálculo 2 2 8" xfId="2756" xr:uid="{00000000-0005-0000-0000-00005D040000}"/>
    <cellStyle name="Cálculo 2 3" xfId="1739" xr:uid="{00000000-0005-0000-0000-00005E040000}"/>
    <cellStyle name="Cálculo 2 3 2" xfId="2768" xr:uid="{00000000-0005-0000-0000-00005F040000}"/>
    <cellStyle name="Cálculo 2 4" xfId="2769" xr:uid="{00000000-0005-0000-0000-000060040000}"/>
    <cellStyle name="Cálculo 2 4 2" xfId="2770" xr:uid="{00000000-0005-0000-0000-000061040000}"/>
    <cellStyle name="Cálculo 2 4 3" xfId="4360" xr:uid="{00000000-0005-0000-0000-000062040000}"/>
    <cellStyle name="Cálculo 2 4_Plan2" xfId="2771" xr:uid="{00000000-0005-0000-0000-000063040000}"/>
    <cellStyle name="Cálculo 2 5" xfId="2772" xr:uid="{00000000-0005-0000-0000-000064040000}"/>
    <cellStyle name="Cálculo 2 6" xfId="2773" xr:uid="{00000000-0005-0000-0000-000065040000}"/>
    <cellStyle name="Cálculo 2 7" xfId="2774" xr:uid="{00000000-0005-0000-0000-000066040000}"/>
    <cellStyle name="Cálculo 2 7 2" xfId="4361" xr:uid="{00000000-0005-0000-0000-000067040000}"/>
    <cellStyle name="Cálculo 2 8" xfId="2775" xr:uid="{00000000-0005-0000-0000-000068040000}"/>
    <cellStyle name="Cálculo 2 8 2" xfId="4362" xr:uid="{00000000-0005-0000-0000-000069040000}"/>
    <cellStyle name="Cálculo 2 9" xfId="2776" xr:uid="{00000000-0005-0000-0000-00006A040000}"/>
    <cellStyle name="Cálculo 2 9 2" xfId="4363" xr:uid="{00000000-0005-0000-0000-00006B040000}"/>
    <cellStyle name="Cálculo 2_Plan2" xfId="2777" xr:uid="{00000000-0005-0000-0000-00006C040000}"/>
    <cellStyle name="Cálculo 3" xfId="517" xr:uid="{00000000-0005-0000-0000-00006D040000}"/>
    <cellStyle name="Cálculo 3 2" xfId="1932" xr:uid="{00000000-0005-0000-0000-00006E040000}"/>
    <cellStyle name="Cálculo 3 3" xfId="2778" xr:uid="{00000000-0005-0000-0000-00006F040000}"/>
    <cellStyle name="Cálculo 3_Income statement" xfId="1256" xr:uid="{00000000-0005-0000-0000-000070040000}"/>
    <cellStyle name="Cálculo 4" xfId="518" xr:uid="{00000000-0005-0000-0000-000071040000}"/>
    <cellStyle name="Cálculo 4 2" xfId="1933" xr:uid="{00000000-0005-0000-0000-000072040000}"/>
    <cellStyle name="Cálculo 4 3" xfId="2779" xr:uid="{00000000-0005-0000-0000-000073040000}"/>
    <cellStyle name="Cálculo 4_Income statement" xfId="1257" xr:uid="{00000000-0005-0000-0000-000074040000}"/>
    <cellStyle name="Cálculo 5" xfId="519" xr:uid="{00000000-0005-0000-0000-000075040000}"/>
    <cellStyle name="Cálculo 5 2" xfId="1934" xr:uid="{00000000-0005-0000-0000-000076040000}"/>
    <cellStyle name="Cálculo 5 3" xfId="2780" xr:uid="{00000000-0005-0000-0000-000077040000}"/>
    <cellStyle name="Cálculo 5_Income statement" xfId="1258" xr:uid="{00000000-0005-0000-0000-000078040000}"/>
    <cellStyle name="Cálculo 6" xfId="520" xr:uid="{00000000-0005-0000-0000-000079040000}"/>
    <cellStyle name="Cálculo 6 2" xfId="1935" xr:uid="{00000000-0005-0000-0000-00007A040000}"/>
    <cellStyle name="Cálculo 6 3" xfId="2781" xr:uid="{00000000-0005-0000-0000-00007B040000}"/>
    <cellStyle name="Cálculo 6_Income statement" xfId="1259" xr:uid="{00000000-0005-0000-0000-00007C040000}"/>
    <cellStyle name="Cálculo 7" xfId="1521" xr:uid="{00000000-0005-0000-0000-00007D040000}"/>
    <cellStyle name="Cálculo 7 2" xfId="5073" xr:uid="{00000000-0005-0000-0000-00007E040000}"/>
    <cellStyle name="Cálculo 8" xfId="4193" xr:uid="{00000000-0005-0000-0000-00007F040000}"/>
    <cellStyle name="Cancel" xfId="521" xr:uid="{00000000-0005-0000-0000-000080040000}"/>
    <cellStyle name="Cancel 2" xfId="1936" xr:uid="{00000000-0005-0000-0000-000081040000}"/>
    <cellStyle name="Cancel 3" xfId="2782" xr:uid="{00000000-0005-0000-0000-000082040000}"/>
    <cellStyle name="Célula de Verificação" xfId="532" builtinId="23" customBuiltin="1"/>
    <cellStyle name="Célula de Verificação 10" xfId="5410" xr:uid="{00000000-0005-0000-0000-000083040000}"/>
    <cellStyle name="Célula de Verificação 2" xfId="303" xr:uid="{00000000-0005-0000-0000-000084040000}"/>
    <cellStyle name="Célula de Verificação 2 10" xfId="5394" xr:uid="{00000000-0005-0000-0000-000085040000}"/>
    <cellStyle name="Célula de Verificação 2 2" xfId="522" xr:uid="{00000000-0005-0000-0000-000086040000}"/>
    <cellStyle name="Célula de Verificação 2 2 2" xfId="1937" xr:uid="{00000000-0005-0000-0000-000087040000}"/>
    <cellStyle name="Célula de Verificação 2 2 2 2" xfId="2785" xr:uid="{00000000-0005-0000-0000-000088040000}"/>
    <cellStyle name="Célula de Verificação 2 2 3" xfId="2784" xr:uid="{00000000-0005-0000-0000-000089040000}"/>
    <cellStyle name="Célula de Verificação 2 2_Plan2" xfId="2786" xr:uid="{00000000-0005-0000-0000-00008A040000}"/>
    <cellStyle name="Célula de Verificação 2 3" xfId="1740" xr:uid="{00000000-0005-0000-0000-00008B040000}"/>
    <cellStyle name="Célula de Verificação 2 3 2" xfId="2787" xr:uid="{00000000-0005-0000-0000-00008C040000}"/>
    <cellStyle name="Célula de Verificação 2 4" xfId="2788" xr:uid="{00000000-0005-0000-0000-00008D040000}"/>
    <cellStyle name="Célula de Verificação 2 5" xfId="2789" xr:uid="{00000000-0005-0000-0000-00008E040000}"/>
    <cellStyle name="Célula de Verificação 2 6" xfId="2783" xr:uid="{00000000-0005-0000-0000-00008F040000}"/>
    <cellStyle name="Célula de Verificação 2 7" xfId="5252" xr:uid="{00000000-0005-0000-0000-000090040000}"/>
    <cellStyle name="Célula de Verificação 2 8" xfId="5381" xr:uid="{00000000-0005-0000-0000-000091040000}"/>
    <cellStyle name="Célula de Verificação 2 9" xfId="5416" xr:uid="{00000000-0005-0000-0000-000092040000}"/>
    <cellStyle name="Célula de Verificação 2_Plan2" xfId="2790" xr:uid="{00000000-0005-0000-0000-000093040000}"/>
    <cellStyle name="Célula de Verificação 3" xfId="523" xr:uid="{00000000-0005-0000-0000-000094040000}"/>
    <cellStyle name="Célula de Verificação 3 2" xfId="1938" xr:uid="{00000000-0005-0000-0000-000095040000}"/>
    <cellStyle name="Célula de Verificação 3 3" xfId="2791" xr:uid="{00000000-0005-0000-0000-000096040000}"/>
    <cellStyle name="Célula de Verificação 3_Income statement" xfId="1260" xr:uid="{00000000-0005-0000-0000-000097040000}"/>
    <cellStyle name="Célula de Verificação 4" xfId="524" xr:uid="{00000000-0005-0000-0000-000098040000}"/>
    <cellStyle name="Célula de Verificação 4 2" xfId="1939" xr:uid="{00000000-0005-0000-0000-000099040000}"/>
    <cellStyle name="Célula de Verificação 4 3" xfId="2792" xr:uid="{00000000-0005-0000-0000-00009A040000}"/>
    <cellStyle name="Célula de Verificação 4_Income statement" xfId="1261" xr:uid="{00000000-0005-0000-0000-00009B040000}"/>
    <cellStyle name="Célula de Verificação 5" xfId="525" xr:uid="{00000000-0005-0000-0000-00009C040000}"/>
    <cellStyle name="Célula de Verificação 5 2" xfId="1940" xr:uid="{00000000-0005-0000-0000-00009D040000}"/>
    <cellStyle name="Célula de Verificação 5 3" xfId="2793" xr:uid="{00000000-0005-0000-0000-00009E040000}"/>
    <cellStyle name="Célula de Verificação 5_Income statement" xfId="1262" xr:uid="{00000000-0005-0000-0000-00009F040000}"/>
    <cellStyle name="Célula de Verificação 6" xfId="526" xr:uid="{00000000-0005-0000-0000-0000A0040000}"/>
    <cellStyle name="Célula de Verificação 6 2" xfId="1941" xr:uid="{00000000-0005-0000-0000-0000A1040000}"/>
    <cellStyle name="Célula de Verificação 6 3" xfId="2794" xr:uid="{00000000-0005-0000-0000-0000A2040000}"/>
    <cellStyle name="Célula de Verificação 6_Income statement" xfId="1263" xr:uid="{00000000-0005-0000-0000-0000A3040000}"/>
    <cellStyle name="Célula de Verificação 7" xfId="1523" xr:uid="{00000000-0005-0000-0000-0000A4040000}"/>
    <cellStyle name="Célula de Verificação 7 2" xfId="5075" xr:uid="{00000000-0005-0000-0000-0000A5040000}"/>
    <cellStyle name="Célula de Verificação 8" xfId="4195" xr:uid="{00000000-0005-0000-0000-0000A6040000}"/>
    <cellStyle name="Célula de Verificação 9" xfId="5398" xr:uid="{00000000-0005-0000-0000-0000A7040000}"/>
    <cellStyle name="Célula Vinculada" xfId="711" builtinId="24" customBuiltin="1"/>
    <cellStyle name="Célula Vinculada 10" xfId="5264" xr:uid="{00000000-0005-0000-0000-0000A8040000}"/>
    <cellStyle name="Célula Vinculada 2" xfId="304" xr:uid="{00000000-0005-0000-0000-0000A9040000}"/>
    <cellStyle name="Célula Vinculada 2 10" xfId="5439" xr:uid="{00000000-0005-0000-0000-0000AA040000}"/>
    <cellStyle name="Célula Vinculada 2 2" xfId="527" xr:uid="{00000000-0005-0000-0000-0000AB040000}"/>
    <cellStyle name="Célula Vinculada 2 2 2" xfId="1942" xr:uid="{00000000-0005-0000-0000-0000AC040000}"/>
    <cellStyle name="Célula Vinculada 2 2 2 2" xfId="2798" xr:uid="{00000000-0005-0000-0000-0000AD040000}"/>
    <cellStyle name="Célula Vinculada 2 2 2 3" xfId="2799" xr:uid="{00000000-0005-0000-0000-0000AE040000}"/>
    <cellStyle name="Célula Vinculada 2 2 2 4" xfId="2800" xr:uid="{00000000-0005-0000-0000-0000AF040000}"/>
    <cellStyle name="Célula Vinculada 2 2 2 5" xfId="2801" xr:uid="{00000000-0005-0000-0000-0000B0040000}"/>
    <cellStyle name="Célula Vinculada 2 2 2 6" xfId="2802" xr:uid="{00000000-0005-0000-0000-0000B1040000}"/>
    <cellStyle name="Célula Vinculada 2 2 2 7" xfId="2803" xr:uid="{00000000-0005-0000-0000-0000B2040000}"/>
    <cellStyle name="Célula Vinculada 2 2 2 8" xfId="2804" xr:uid="{00000000-0005-0000-0000-0000B3040000}"/>
    <cellStyle name="Célula Vinculada 2 2 2 9" xfId="2797" xr:uid="{00000000-0005-0000-0000-0000B4040000}"/>
    <cellStyle name="Célula Vinculada 2 2 3" xfId="2796" xr:uid="{00000000-0005-0000-0000-0000B5040000}"/>
    <cellStyle name="Célula Vinculada 2 2_Plan2" xfId="2805" xr:uid="{00000000-0005-0000-0000-0000B6040000}"/>
    <cellStyle name="Célula Vinculada 2 3" xfId="1741" xr:uid="{00000000-0005-0000-0000-0000B7040000}"/>
    <cellStyle name="Célula Vinculada 2 3 2" xfId="2806" xr:uid="{00000000-0005-0000-0000-0000B8040000}"/>
    <cellStyle name="Célula Vinculada 2 4" xfId="2807" xr:uid="{00000000-0005-0000-0000-0000B9040000}"/>
    <cellStyle name="Célula Vinculada 2 4 2" xfId="2808" xr:uid="{00000000-0005-0000-0000-0000BA040000}"/>
    <cellStyle name="Célula Vinculada 2 4 3" xfId="2809" xr:uid="{00000000-0005-0000-0000-0000BB040000}"/>
    <cellStyle name="Célula Vinculada 2 4 4" xfId="2810" xr:uid="{00000000-0005-0000-0000-0000BC040000}"/>
    <cellStyle name="Célula Vinculada 2 4 5" xfId="2811" xr:uid="{00000000-0005-0000-0000-0000BD040000}"/>
    <cellStyle name="Célula Vinculada 2 4 6" xfId="2812" xr:uid="{00000000-0005-0000-0000-0000BE040000}"/>
    <cellStyle name="Célula Vinculada 2 4 7" xfId="2813" xr:uid="{00000000-0005-0000-0000-0000BF040000}"/>
    <cellStyle name="Célula Vinculada 2 4 8" xfId="2814" xr:uid="{00000000-0005-0000-0000-0000C0040000}"/>
    <cellStyle name="Célula Vinculada 2 5" xfId="2815" xr:uid="{00000000-0005-0000-0000-0000C1040000}"/>
    <cellStyle name="Célula Vinculada 2 6" xfId="2795" xr:uid="{00000000-0005-0000-0000-0000C2040000}"/>
    <cellStyle name="Célula Vinculada 2 7" xfId="5253" xr:uid="{00000000-0005-0000-0000-0000C3040000}"/>
    <cellStyle name="Célula Vinculada 2 8" xfId="5443" xr:uid="{00000000-0005-0000-0000-0000C4040000}"/>
    <cellStyle name="Célula Vinculada 2 9" xfId="2853" xr:uid="{00000000-0005-0000-0000-0000C5040000}"/>
    <cellStyle name="Célula Vinculada 2_Plan2" xfId="2816" xr:uid="{00000000-0005-0000-0000-0000C6040000}"/>
    <cellStyle name="Célula Vinculada 3" xfId="528" xr:uid="{00000000-0005-0000-0000-0000C7040000}"/>
    <cellStyle name="Célula Vinculada 3 2" xfId="1943" xr:uid="{00000000-0005-0000-0000-0000C8040000}"/>
    <cellStyle name="Célula Vinculada 3 3" xfId="2817" xr:uid="{00000000-0005-0000-0000-0000C9040000}"/>
    <cellStyle name="Célula Vinculada 3_Income statement" xfId="1264" xr:uid="{00000000-0005-0000-0000-0000CA040000}"/>
    <cellStyle name="Célula Vinculada 4" xfId="529" xr:uid="{00000000-0005-0000-0000-0000CB040000}"/>
    <cellStyle name="Célula Vinculada 4 2" xfId="1944" xr:uid="{00000000-0005-0000-0000-0000CC040000}"/>
    <cellStyle name="Célula Vinculada 4 3" xfId="2818" xr:uid="{00000000-0005-0000-0000-0000CD040000}"/>
    <cellStyle name="Célula Vinculada 4_Income statement" xfId="1265" xr:uid="{00000000-0005-0000-0000-0000CE040000}"/>
    <cellStyle name="Célula Vinculada 5" xfId="530" xr:uid="{00000000-0005-0000-0000-0000CF040000}"/>
    <cellStyle name="Célula Vinculada 5 2" xfId="1945" xr:uid="{00000000-0005-0000-0000-0000D0040000}"/>
    <cellStyle name="Célula Vinculada 5 3" xfId="2819" xr:uid="{00000000-0005-0000-0000-0000D1040000}"/>
    <cellStyle name="Célula Vinculada 5_Income statement" xfId="1266" xr:uid="{00000000-0005-0000-0000-0000D2040000}"/>
    <cellStyle name="Célula Vinculada 6" xfId="531" xr:uid="{00000000-0005-0000-0000-0000D3040000}"/>
    <cellStyle name="Célula Vinculada 6 2" xfId="1946" xr:uid="{00000000-0005-0000-0000-0000D4040000}"/>
    <cellStyle name="Célula Vinculada 6 3" xfId="2820" xr:uid="{00000000-0005-0000-0000-0000D5040000}"/>
    <cellStyle name="Célula Vinculada 6_Income statement" xfId="1267" xr:uid="{00000000-0005-0000-0000-0000D6040000}"/>
    <cellStyle name="Célula Vinculada 7" xfId="1522" xr:uid="{00000000-0005-0000-0000-0000D7040000}"/>
    <cellStyle name="Célula Vinculada 7 2" xfId="5074" xr:uid="{00000000-0005-0000-0000-0000D8040000}"/>
    <cellStyle name="Célula Vinculada 8" xfId="4194" xr:uid="{00000000-0005-0000-0000-0000D9040000}"/>
    <cellStyle name="Célula Vinculada 9" xfId="5397" xr:uid="{00000000-0005-0000-0000-0000DA040000}"/>
    <cellStyle name="Check Cell 2" xfId="1947" xr:uid="{00000000-0005-0000-0000-0000DC040000}"/>
    <cellStyle name="Check Cell 2 2" xfId="2822" xr:uid="{00000000-0005-0000-0000-0000DD040000}"/>
    <cellStyle name="Check Cell 3" xfId="2821" xr:uid="{00000000-0005-0000-0000-0000DE040000}"/>
    <cellStyle name="Collegamento ipertestuale" xfId="533" xr:uid="{00000000-0005-0000-0000-0000DF040000}"/>
    <cellStyle name="Collegamento ipertestuale 2" xfId="1948" xr:uid="{00000000-0005-0000-0000-0000E0040000}"/>
    <cellStyle name="Collegamento ipertestuale 3" xfId="2823" xr:uid="{00000000-0005-0000-0000-0000E1040000}"/>
    <cellStyle name="Column_Title" xfId="534" xr:uid="{00000000-0005-0000-0000-0000E2040000}"/>
    <cellStyle name="Comma  - Style1" xfId="535" xr:uid="{00000000-0005-0000-0000-0000E4040000}"/>
    <cellStyle name="Comma  - Style1 2" xfId="536" xr:uid="{00000000-0005-0000-0000-0000E5040000}"/>
    <cellStyle name="Comma  - Style1_Movimentação Contingências dez,09" xfId="537" xr:uid="{00000000-0005-0000-0000-0000E6040000}"/>
    <cellStyle name="Comma  - Style2" xfId="538" xr:uid="{00000000-0005-0000-0000-0000E7040000}"/>
    <cellStyle name="Comma  - Style2 2" xfId="539" xr:uid="{00000000-0005-0000-0000-0000E8040000}"/>
    <cellStyle name="Comma  - Style2_Movimentação Contingências dez,09" xfId="540" xr:uid="{00000000-0005-0000-0000-0000E9040000}"/>
    <cellStyle name="Comma  - Style3" xfId="541" xr:uid="{00000000-0005-0000-0000-0000EA040000}"/>
    <cellStyle name="Comma  - Style3 2" xfId="542" xr:uid="{00000000-0005-0000-0000-0000EB040000}"/>
    <cellStyle name="Comma  - Style3_Movimentação Contingências dez,09" xfId="543" xr:uid="{00000000-0005-0000-0000-0000EC040000}"/>
    <cellStyle name="Comma  - Style4" xfId="544" xr:uid="{00000000-0005-0000-0000-0000ED040000}"/>
    <cellStyle name="Comma  - Style4 2" xfId="545" xr:uid="{00000000-0005-0000-0000-0000EE040000}"/>
    <cellStyle name="Comma  - Style4_Movimentação Contingências dez,09" xfId="546" xr:uid="{00000000-0005-0000-0000-0000EF040000}"/>
    <cellStyle name="Comma  - Style5" xfId="547" xr:uid="{00000000-0005-0000-0000-0000F0040000}"/>
    <cellStyle name="Comma  - Style5 2" xfId="548" xr:uid="{00000000-0005-0000-0000-0000F1040000}"/>
    <cellStyle name="Comma  - Style5_Movimentação Contingências dez,09" xfId="549" xr:uid="{00000000-0005-0000-0000-0000F2040000}"/>
    <cellStyle name="Comma  - Style6" xfId="550" xr:uid="{00000000-0005-0000-0000-0000F3040000}"/>
    <cellStyle name="Comma  - Style6 2" xfId="551" xr:uid="{00000000-0005-0000-0000-0000F4040000}"/>
    <cellStyle name="Comma  - Style6_Movimentação Contingências dez,09" xfId="552" xr:uid="{00000000-0005-0000-0000-0000F5040000}"/>
    <cellStyle name="Comma  - Style7" xfId="553" xr:uid="{00000000-0005-0000-0000-0000F6040000}"/>
    <cellStyle name="Comma  - Style7 2" xfId="554" xr:uid="{00000000-0005-0000-0000-0000F7040000}"/>
    <cellStyle name="Comma  - Style7_Movimentação Contingências dez,09" xfId="555" xr:uid="{00000000-0005-0000-0000-0000F8040000}"/>
    <cellStyle name="Comma  - Style8" xfId="556" xr:uid="{00000000-0005-0000-0000-0000F9040000}"/>
    <cellStyle name="Comma  - Style8 2" xfId="557" xr:uid="{00000000-0005-0000-0000-0000FA040000}"/>
    <cellStyle name="Comma  - Style8_Movimentação Contingências dez,09" xfId="558" xr:uid="{00000000-0005-0000-0000-0000FB040000}"/>
    <cellStyle name="Comma (0.0)" xfId="559" xr:uid="{00000000-0005-0000-0000-0000FC040000}"/>
    <cellStyle name="Comma (0.00)" xfId="560" xr:uid="{00000000-0005-0000-0000-0000FD040000}"/>
    <cellStyle name="Comma (hidden)" xfId="561" xr:uid="{00000000-0005-0000-0000-0000FE040000}"/>
    <cellStyle name="Comma (index)" xfId="562" xr:uid="{00000000-0005-0000-0000-0000FF040000}"/>
    <cellStyle name="Comma [0] 2 2" xfId="6310" xr:uid="{BC3C8722-6F7E-4A11-A5DE-88CEADA3004D}"/>
    <cellStyle name="Comma [00]" xfId="563" xr:uid="{00000000-0005-0000-0000-000000050000}"/>
    <cellStyle name="Comma [00] 2" xfId="1951" xr:uid="{00000000-0005-0000-0000-000001050000}"/>
    <cellStyle name="Comma [00] 3" xfId="2825" xr:uid="{00000000-0005-0000-0000-000002050000}"/>
    <cellStyle name="Comma 0" xfId="564" xr:uid="{00000000-0005-0000-0000-000003050000}"/>
    <cellStyle name="Comma 0 2" xfId="1952" xr:uid="{00000000-0005-0000-0000-000004050000}"/>
    <cellStyle name="Comma 0 3" xfId="2826" xr:uid="{00000000-0005-0000-0000-000005050000}"/>
    <cellStyle name="Comma 10" xfId="565" xr:uid="{00000000-0005-0000-0000-000006050000}"/>
    <cellStyle name="Comma 10 2" xfId="5575" xr:uid="{00000000-0005-0000-0000-000007050000}"/>
    <cellStyle name="Comma 13" xfId="566" xr:uid="{00000000-0005-0000-0000-000008050000}"/>
    <cellStyle name="Comma 13 2" xfId="5576" xr:uid="{00000000-0005-0000-0000-000009050000}"/>
    <cellStyle name="Comma 17" xfId="2827" xr:uid="{00000000-0005-0000-0000-00000A050000}"/>
    <cellStyle name="Comma 2" xfId="157" xr:uid="{00000000-0005-0000-0000-00000B050000}"/>
    <cellStyle name="Comma 2 2" xfId="57" xr:uid="{00000000-0005-0000-0000-00000C050000}"/>
    <cellStyle name="Comma 2 2 2" xfId="60" xr:uid="{00000000-0005-0000-0000-00000D050000}"/>
    <cellStyle name="Comma 2 2 2 2" xfId="5470" xr:uid="{00000000-0005-0000-0000-00000E050000}"/>
    <cellStyle name="Comma 2 2 3" xfId="71" xr:uid="{00000000-0005-0000-0000-00000F050000}"/>
    <cellStyle name="Comma 2 2 3 2" xfId="5472" xr:uid="{00000000-0005-0000-0000-000010050000}"/>
    <cellStyle name="Comma 2 2 4" xfId="80" xr:uid="{00000000-0005-0000-0000-000011050000}"/>
    <cellStyle name="Comma 2 2 4 2" xfId="5475" xr:uid="{00000000-0005-0000-0000-000012050000}"/>
    <cellStyle name="Comma 2 2 5" xfId="85" xr:uid="{00000000-0005-0000-0000-000013050000}"/>
    <cellStyle name="Comma 2 2 5 2" xfId="5477" xr:uid="{00000000-0005-0000-0000-000014050000}"/>
    <cellStyle name="Comma 2 2 6" xfId="1082" xr:uid="{00000000-0005-0000-0000-000015050000}"/>
    <cellStyle name="Comma 2 2 7" xfId="2829" xr:uid="{00000000-0005-0000-0000-000016050000}"/>
    <cellStyle name="Comma 2 2 7 2" xfId="5887" xr:uid="{00000000-0005-0000-0000-000017050000}"/>
    <cellStyle name="Comma 2 2 8" xfId="5469" xr:uid="{00000000-0005-0000-0000-000018050000}"/>
    <cellStyle name="Comma 2 3" xfId="68" xr:uid="{00000000-0005-0000-0000-000019050000}"/>
    <cellStyle name="Comma 2 3 2" xfId="567" xr:uid="{00000000-0005-0000-0000-00001A050000}"/>
    <cellStyle name="Comma 2 3 2 2" xfId="1953" xr:uid="{00000000-0005-0000-0000-00001B050000}"/>
    <cellStyle name="Comma 2 3 2 3" xfId="2830" xr:uid="{00000000-0005-0000-0000-00001C050000}"/>
    <cellStyle name="Comma 2 3 3" xfId="1083" xr:uid="{00000000-0005-0000-0000-00001D050000}"/>
    <cellStyle name="Comma 2 3 3 2" xfId="5656" xr:uid="{00000000-0005-0000-0000-00001E050000}"/>
    <cellStyle name="Comma 2 3 4" xfId="5471" xr:uid="{00000000-0005-0000-0000-00001F050000}"/>
    <cellStyle name="Comma 2 4" xfId="77" xr:uid="{00000000-0005-0000-0000-000020050000}"/>
    <cellStyle name="Comma 2 4 2" xfId="568" xr:uid="{00000000-0005-0000-0000-000021050000}"/>
    <cellStyle name="Comma 2 4 2 2" xfId="1954" xr:uid="{00000000-0005-0000-0000-000022050000}"/>
    <cellStyle name="Comma 2 4 2 3" xfId="2832" xr:uid="{00000000-0005-0000-0000-000023050000}"/>
    <cellStyle name="Comma 2 4 3" xfId="2831" xr:uid="{00000000-0005-0000-0000-000024050000}"/>
    <cellStyle name="Comma 2 4 4" xfId="5474" xr:uid="{00000000-0005-0000-0000-000025050000}"/>
    <cellStyle name="Comma 2 5" xfId="82" xr:uid="{00000000-0005-0000-0000-000026050000}"/>
    <cellStyle name="Comma 2 5 2" xfId="1084" xr:uid="{00000000-0005-0000-0000-000027050000}"/>
    <cellStyle name="Comma 2 5 2 2" xfId="5657" xr:uid="{00000000-0005-0000-0000-000028050000}"/>
    <cellStyle name="Comma 2 5 3" xfId="5476" xr:uid="{00000000-0005-0000-0000-000029050000}"/>
    <cellStyle name="Comma 2 6" xfId="384" xr:uid="{00000000-0005-0000-0000-00002A050000}"/>
    <cellStyle name="Comma 2 6 2" xfId="1085" xr:uid="{00000000-0005-0000-0000-00002B050000}"/>
    <cellStyle name="Comma 2 6 3" xfId="2833" xr:uid="{00000000-0005-0000-0000-00002C050000}"/>
    <cellStyle name="Comma 2 6 4" xfId="5567" xr:uid="{00000000-0005-0000-0000-00002D050000}"/>
    <cellStyle name="Comma 2 7" xfId="249" xr:uid="{00000000-0005-0000-0000-00002E050000}"/>
    <cellStyle name="Comma 2 8" xfId="1081" xr:uid="{00000000-0005-0000-0000-00002F050000}"/>
    <cellStyle name="Comma 2 9" xfId="2828" xr:uid="{00000000-0005-0000-0000-000030050000}"/>
    <cellStyle name="Comma 2 9 2" xfId="5886" xr:uid="{00000000-0005-0000-0000-000031050000}"/>
    <cellStyle name="Comma 3" xfId="42" xr:uid="{00000000-0005-0000-0000-000032050000}"/>
    <cellStyle name="Comma 3 2" xfId="259" xr:uid="{00000000-0005-0000-0000-000033050000}"/>
    <cellStyle name="Comma 3 2 2" xfId="1087" xr:uid="{00000000-0005-0000-0000-000034050000}"/>
    <cellStyle name="Comma 3 2 2 2" xfId="5659" xr:uid="{00000000-0005-0000-0000-000035050000}"/>
    <cellStyle name="Comma 3 2 3" xfId="2835" xr:uid="{00000000-0005-0000-0000-000036050000}"/>
    <cellStyle name="Comma 3 2 3 2" xfId="5889" xr:uid="{00000000-0005-0000-0000-000037050000}"/>
    <cellStyle name="Comma 3 3" xfId="1086" xr:uid="{00000000-0005-0000-0000-000038050000}"/>
    <cellStyle name="Comma 3 4" xfId="2834" xr:uid="{00000000-0005-0000-0000-000039050000}"/>
    <cellStyle name="Comma 3 4 2" xfId="5888" xr:uid="{00000000-0005-0000-0000-00003A050000}"/>
    <cellStyle name="Comma 3 5" xfId="5466" xr:uid="{00000000-0005-0000-0000-00003B050000}"/>
    <cellStyle name="Comma 4" xfId="260" xr:uid="{00000000-0005-0000-0000-00003C050000}"/>
    <cellStyle name="Comma 4 2" xfId="569" xr:uid="{00000000-0005-0000-0000-00003D050000}"/>
    <cellStyle name="Comma 4 2 2" xfId="5577" xr:uid="{00000000-0005-0000-0000-00003E050000}"/>
    <cellStyle name="Comma 4 3" xfId="1088" xr:uid="{00000000-0005-0000-0000-00003F050000}"/>
    <cellStyle name="Comma 4 4" xfId="2836" xr:uid="{00000000-0005-0000-0000-000040050000}"/>
    <cellStyle name="Comma 4 4 2" xfId="5890" xr:uid="{00000000-0005-0000-0000-000041050000}"/>
    <cellStyle name="Comma 4 5" xfId="5512" xr:uid="{00000000-0005-0000-0000-000042050000}"/>
    <cellStyle name="Comma 5" xfId="267" xr:uid="{00000000-0005-0000-0000-000043050000}"/>
    <cellStyle name="Comma 5 2" xfId="1089" xr:uid="{00000000-0005-0000-0000-000044050000}"/>
    <cellStyle name="Comma 5 2 2" xfId="5660" xr:uid="{00000000-0005-0000-0000-000045050000}"/>
    <cellStyle name="Comma 5 3" xfId="2837" xr:uid="{00000000-0005-0000-0000-000046050000}"/>
    <cellStyle name="Comma 5 3 2" xfId="5891" xr:uid="{00000000-0005-0000-0000-000047050000}"/>
    <cellStyle name="Comma 6" xfId="38" xr:uid="{00000000-0005-0000-0000-000048050000}"/>
    <cellStyle name="Comma 6 2" xfId="5240" xr:uid="{00000000-0005-0000-0000-000049050000}"/>
    <cellStyle name="Comma 6 2 2" xfId="6090" xr:uid="{00000000-0005-0000-0000-00004A050000}"/>
    <cellStyle name="Comma 6 3" xfId="2838" xr:uid="{00000000-0005-0000-0000-00004B050000}"/>
    <cellStyle name="Comma 6 3 2" xfId="5892" xr:uid="{00000000-0005-0000-0000-00004C050000}"/>
    <cellStyle name="Comma 6 4" xfId="5464" xr:uid="{00000000-0005-0000-0000-00004D050000}"/>
    <cellStyle name="Comma 7" xfId="52" xr:uid="{00000000-0005-0000-0000-00004E050000}"/>
    <cellStyle name="Comma 7 2" xfId="1090" xr:uid="{00000000-0005-0000-0000-00004F050000}"/>
    <cellStyle name="Comma 7 3" xfId="5468" xr:uid="{00000000-0005-0000-0000-000050050000}"/>
    <cellStyle name="Comma 8" xfId="570" xr:uid="{00000000-0005-0000-0000-000051050000}"/>
    <cellStyle name="Comma 8 2" xfId="5578" xr:uid="{00000000-0005-0000-0000-000052050000}"/>
    <cellStyle name="Comma0" xfId="1117" xr:uid="{00000000-0005-0000-0000-000053050000}"/>
    <cellStyle name="Comma0 - Estilo3" xfId="571" xr:uid="{00000000-0005-0000-0000-000054050000}"/>
    <cellStyle name="Comma0 - Estilo3 2" xfId="1955" xr:uid="{00000000-0005-0000-0000-000055050000}"/>
    <cellStyle name="Comma0 - Estilo3 3" xfId="2839" xr:uid="{00000000-0005-0000-0000-000056050000}"/>
    <cellStyle name="Comma0 - Modelo1" xfId="572" xr:uid="{00000000-0005-0000-0000-000057050000}"/>
    <cellStyle name="Comma0 - Modelo1 2" xfId="1956" xr:uid="{00000000-0005-0000-0000-000058050000}"/>
    <cellStyle name="Comma0 - Modelo1 3" xfId="2840" xr:uid="{00000000-0005-0000-0000-000059050000}"/>
    <cellStyle name="Comma0 - Style1" xfId="573" xr:uid="{00000000-0005-0000-0000-00005A050000}"/>
    <cellStyle name="Comma0 - Style1 2" xfId="1957" xr:uid="{00000000-0005-0000-0000-00005B050000}"/>
    <cellStyle name="Comma0 - Style1 3" xfId="2841" xr:uid="{00000000-0005-0000-0000-00005C050000}"/>
    <cellStyle name="Comma1 - Estilo1" xfId="574" xr:uid="{00000000-0005-0000-0000-00005D050000}"/>
    <cellStyle name="Comma1 - Estilo1 2" xfId="1958" xr:uid="{00000000-0005-0000-0000-00005E050000}"/>
    <cellStyle name="Comma1 - Estilo1 3" xfId="2842" xr:uid="{00000000-0005-0000-0000-00005F050000}"/>
    <cellStyle name="Comma1 - Modelo2" xfId="575" xr:uid="{00000000-0005-0000-0000-000060050000}"/>
    <cellStyle name="Comma1 - Modelo2 2" xfId="1959" xr:uid="{00000000-0005-0000-0000-000061050000}"/>
    <cellStyle name="Comma1 - Modelo2 3" xfId="2843" xr:uid="{00000000-0005-0000-0000-000062050000}"/>
    <cellStyle name="Comma1 - Style2" xfId="576" xr:uid="{00000000-0005-0000-0000-000063050000}"/>
    <cellStyle name="Comma1 - Style2 2" xfId="1960" xr:uid="{00000000-0005-0000-0000-000064050000}"/>
    <cellStyle name="Comma1 - Style2 3" xfId="2844" xr:uid="{00000000-0005-0000-0000-000065050000}"/>
    <cellStyle name="Copied" xfId="577" xr:uid="{00000000-0005-0000-0000-000066050000}"/>
    <cellStyle name="Copied 2" xfId="1961" xr:uid="{00000000-0005-0000-0000-000067050000}"/>
    <cellStyle name="Copied 3" xfId="2845" xr:uid="{00000000-0005-0000-0000-000068050000}"/>
    <cellStyle name="Currency (hidden)" xfId="578" xr:uid="{00000000-0005-0000-0000-000069050000}"/>
    <cellStyle name="Currency [00]" xfId="579" xr:uid="{00000000-0005-0000-0000-00006A050000}"/>
    <cellStyle name="Currency [00] 2" xfId="1962" xr:uid="{00000000-0005-0000-0000-00006B050000}"/>
    <cellStyle name="Currency [00] 3" xfId="2846" xr:uid="{00000000-0005-0000-0000-00006C050000}"/>
    <cellStyle name="Currency 0" xfId="580" xr:uid="{00000000-0005-0000-0000-00006D050000}"/>
    <cellStyle name="Currency 0 2" xfId="1963" xr:uid="{00000000-0005-0000-0000-00006E050000}"/>
    <cellStyle name="Currency 0 3" xfId="2847" xr:uid="{00000000-0005-0000-0000-00006F050000}"/>
    <cellStyle name="Currency 10" xfId="581" xr:uid="{00000000-0005-0000-0000-000070050000}"/>
    <cellStyle name="Currency 10 2" xfId="1964" xr:uid="{00000000-0005-0000-0000-000071050000}"/>
    <cellStyle name="Currency 10 3" xfId="2848" xr:uid="{00000000-0005-0000-0000-000072050000}"/>
    <cellStyle name="Currency 10_Income statement" xfId="1268" xr:uid="{00000000-0005-0000-0000-000073050000}"/>
    <cellStyle name="Currency 11" xfId="582" xr:uid="{00000000-0005-0000-0000-000074050000}"/>
    <cellStyle name="Currency 2" xfId="39" xr:uid="{00000000-0005-0000-0000-000075050000}"/>
    <cellStyle name="Currency 2 2" xfId="44" xr:uid="{00000000-0005-0000-0000-000076050000}"/>
    <cellStyle name="Currency 2 2 2" xfId="58" xr:uid="{00000000-0005-0000-0000-000077050000}"/>
    <cellStyle name="Currency 2 2 3" xfId="69" xr:uid="{00000000-0005-0000-0000-000078050000}"/>
    <cellStyle name="Currency 2 2 4" xfId="78" xr:uid="{00000000-0005-0000-0000-000079050000}"/>
    <cellStyle name="Currency 2 2 5" xfId="83" xr:uid="{00000000-0005-0000-0000-00007A050000}"/>
    <cellStyle name="Currency 2 2 6" xfId="1092" xr:uid="{00000000-0005-0000-0000-00007B050000}"/>
    <cellStyle name="Currency 2 2 7" xfId="2850" xr:uid="{00000000-0005-0000-0000-00007C050000}"/>
    <cellStyle name="Currency 2 3" xfId="65" xr:uid="{00000000-0005-0000-0000-00007D050000}"/>
    <cellStyle name="Currency 2 3 2" xfId="583" xr:uid="{00000000-0005-0000-0000-00007E050000}"/>
    <cellStyle name="Currency 2 3 2 2" xfId="5580" xr:uid="{00000000-0005-0000-0000-00007F050000}"/>
    <cellStyle name="Currency 2 3 3" xfId="1093" xr:uid="{00000000-0005-0000-0000-000080050000}"/>
    <cellStyle name="Currency 2 4" xfId="1091" xr:uid="{00000000-0005-0000-0000-000081050000}"/>
    <cellStyle name="Currency 2 5" xfId="2849" xr:uid="{00000000-0005-0000-0000-000082050000}"/>
    <cellStyle name="Currency 3" xfId="48" xr:uid="{00000000-0005-0000-0000-000083050000}"/>
    <cellStyle name="Currency 3 10" xfId="5263" xr:uid="{00000000-0005-0000-0000-000084050000}"/>
    <cellStyle name="Currency 3 2" xfId="1094" xr:uid="{00000000-0005-0000-0000-000085050000}"/>
    <cellStyle name="Currency 3 2 2" xfId="2271" xr:uid="{00000000-0005-0000-0000-000086050000}"/>
    <cellStyle name="Currency 3 2_Income statement" xfId="1269" xr:uid="{00000000-0005-0000-0000-000087050000}"/>
    <cellStyle name="Currency 3 3" xfId="2851" xr:uid="{00000000-0005-0000-0000-000088050000}"/>
    <cellStyle name="Currency 3 4" xfId="5258" xr:uid="{00000000-0005-0000-0000-000089050000}"/>
    <cellStyle name="Currency 3 5" xfId="5376" xr:uid="{00000000-0005-0000-0000-00008A050000}"/>
    <cellStyle name="Currency 3 6" xfId="5280" xr:uid="{00000000-0005-0000-0000-00008B050000}"/>
    <cellStyle name="Currency 3 7" xfId="5391" xr:uid="{00000000-0005-0000-0000-00008C050000}"/>
    <cellStyle name="Currency 3 8" xfId="5286" xr:uid="{00000000-0005-0000-0000-00008D050000}"/>
    <cellStyle name="Currency 3 9" xfId="5272" xr:uid="{00000000-0005-0000-0000-00008E050000}"/>
    <cellStyle name="Currency 4" xfId="43" xr:uid="{00000000-0005-0000-0000-00008F050000}"/>
    <cellStyle name="Currency 4 2" xfId="1095" xr:uid="{00000000-0005-0000-0000-000090050000}"/>
    <cellStyle name="Currency 5" xfId="49" xr:uid="{00000000-0005-0000-0000-000091050000}"/>
    <cellStyle name="Currency 5 2" xfId="1096" xr:uid="{00000000-0005-0000-0000-000092050000}"/>
    <cellStyle name="Currency 6" xfId="51" xr:uid="{00000000-0005-0000-0000-000093050000}"/>
    <cellStyle name="Currency 6 2" xfId="1097" xr:uid="{00000000-0005-0000-0000-000094050000}"/>
    <cellStyle name="Currency 7" xfId="584" xr:uid="{00000000-0005-0000-0000-000095050000}"/>
    <cellStyle name="Currency 8" xfId="585" xr:uid="{00000000-0005-0000-0000-000096050000}"/>
    <cellStyle name="Currency 9" xfId="586" xr:uid="{00000000-0005-0000-0000-000097050000}"/>
    <cellStyle name="Currency 9 2" xfId="1966" xr:uid="{00000000-0005-0000-0000-000098050000}"/>
    <cellStyle name="Currency 9 3" xfId="2852" xr:uid="{00000000-0005-0000-0000-000099050000}"/>
    <cellStyle name="Currency 9_Income statement" xfId="1270" xr:uid="{00000000-0005-0000-0000-00009A050000}"/>
    <cellStyle name="Currency0" xfId="1118" xr:uid="{00000000-0005-0000-0000-00009B050000}"/>
    <cellStyle name="Custom - Style8" xfId="587" xr:uid="{00000000-0005-0000-0000-00009C050000}"/>
    <cellStyle name="Custom - Style8 2" xfId="588" xr:uid="{00000000-0005-0000-0000-00009D050000}"/>
    <cellStyle name="Dan" xfId="589" xr:uid="{00000000-0005-0000-0000-00009E050000}"/>
    <cellStyle name="Dan 2" xfId="1968" xr:uid="{00000000-0005-0000-0000-00009F050000}"/>
    <cellStyle name="Dan 3" xfId="2854" xr:uid="{00000000-0005-0000-0000-0000A0050000}"/>
    <cellStyle name="Dash" xfId="590" xr:uid="{00000000-0005-0000-0000-0000A1050000}"/>
    <cellStyle name="Dash 2" xfId="1969" xr:uid="{00000000-0005-0000-0000-0000A2050000}"/>
    <cellStyle name="Dash 3" xfId="2855" xr:uid="{00000000-0005-0000-0000-0000A3050000}"/>
    <cellStyle name="Data" xfId="591" xr:uid="{00000000-0005-0000-0000-0000A4050000}"/>
    <cellStyle name="Data 2" xfId="1970" xr:uid="{00000000-0005-0000-0000-0000A5050000}"/>
    <cellStyle name="Data 3" xfId="2856" xr:uid="{00000000-0005-0000-0000-0000A6050000}"/>
    <cellStyle name="Date" xfId="1119" xr:uid="{00000000-0005-0000-0000-0000A7050000}"/>
    <cellStyle name="Date Aligned" xfId="592" xr:uid="{00000000-0005-0000-0000-0000A8050000}"/>
    <cellStyle name="Date Aligned 2" xfId="1971" xr:uid="{00000000-0005-0000-0000-0000A9050000}"/>
    <cellStyle name="Date Aligned 3" xfId="2857" xr:uid="{00000000-0005-0000-0000-0000AA050000}"/>
    <cellStyle name="Date Short" xfId="593" xr:uid="{00000000-0005-0000-0000-0000AB050000}"/>
    <cellStyle name="Date_Income statement" xfId="1271" xr:uid="{00000000-0005-0000-0000-0000AC050000}"/>
    <cellStyle name="DESCRIÇÃO" xfId="594" xr:uid="{00000000-0005-0000-0000-0000AD050000}"/>
    <cellStyle name="DESCRIÇÃO 2" xfId="1972" xr:uid="{00000000-0005-0000-0000-0000AE050000}"/>
    <cellStyle name="DESCRIÇÃO 2 2" xfId="2860" xr:uid="{00000000-0005-0000-0000-0000AF050000}"/>
    <cellStyle name="DESCRIÇÃO 2 2 2" xfId="2861" xr:uid="{00000000-0005-0000-0000-0000B0050000}"/>
    <cellStyle name="DESCRIÇÃO 2 2 2 2" xfId="4365" xr:uid="{00000000-0005-0000-0000-0000B1050000}"/>
    <cellStyle name="DESCRIÇÃO 2 2 2 3" xfId="4364" xr:uid="{00000000-0005-0000-0000-0000B2050000}"/>
    <cellStyle name="DESCRIÇÃO 2 2 3" xfId="2862" xr:uid="{00000000-0005-0000-0000-0000B3050000}"/>
    <cellStyle name="DESCRIÇÃO 2 2 3 2" xfId="4367" xr:uid="{00000000-0005-0000-0000-0000B4050000}"/>
    <cellStyle name="DESCRIÇÃO 2 2 3 3" xfId="4366" xr:uid="{00000000-0005-0000-0000-0000B5050000}"/>
    <cellStyle name="DESCRIÇÃO 2 2 4" xfId="2863" xr:uid="{00000000-0005-0000-0000-0000B6050000}"/>
    <cellStyle name="DESCRIÇÃO 2 2 4 2" xfId="4369" xr:uid="{00000000-0005-0000-0000-0000B7050000}"/>
    <cellStyle name="DESCRIÇÃO 2 2 4 3" xfId="4368" xr:uid="{00000000-0005-0000-0000-0000B8050000}"/>
    <cellStyle name="DESCRIÇÃO 2 2 5" xfId="2864" xr:uid="{00000000-0005-0000-0000-0000B9050000}"/>
    <cellStyle name="DESCRIÇÃO 2 2 5 2" xfId="4370" xr:uid="{00000000-0005-0000-0000-0000BA050000}"/>
    <cellStyle name="DESCRIÇÃO 2 3" xfId="2865" xr:uid="{00000000-0005-0000-0000-0000BB050000}"/>
    <cellStyle name="DESCRIÇÃO 2 3 2" xfId="2866" xr:uid="{00000000-0005-0000-0000-0000BC050000}"/>
    <cellStyle name="DESCRIÇÃO 2 3 2 2" xfId="4372" xr:uid="{00000000-0005-0000-0000-0000BD050000}"/>
    <cellStyle name="DESCRIÇÃO 2 3 2 3" xfId="4371" xr:uid="{00000000-0005-0000-0000-0000BE050000}"/>
    <cellStyle name="DESCRIÇÃO 2 3 3" xfId="2867" xr:uid="{00000000-0005-0000-0000-0000BF050000}"/>
    <cellStyle name="DESCRIÇÃO 2 3 3 2" xfId="4374" xr:uid="{00000000-0005-0000-0000-0000C0050000}"/>
    <cellStyle name="DESCRIÇÃO 2 3 3 3" xfId="4373" xr:uid="{00000000-0005-0000-0000-0000C1050000}"/>
    <cellStyle name="DESCRIÇÃO 2 3 4" xfId="2868" xr:uid="{00000000-0005-0000-0000-0000C2050000}"/>
    <cellStyle name="DESCRIÇÃO 2 3 4 2" xfId="4376" xr:uid="{00000000-0005-0000-0000-0000C3050000}"/>
    <cellStyle name="DESCRIÇÃO 2 3 4 3" xfId="4375" xr:uid="{00000000-0005-0000-0000-0000C4050000}"/>
    <cellStyle name="DESCRIÇÃO 2 3 5" xfId="2869" xr:uid="{00000000-0005-0000-0000-0000C5050000}"/>
    <cellStyle name="DESCRIÇÃO 2 3 5 2" xfId="4377" xr:uid="{00000000-0005-0000-0000-0000C6050000}"/>
    <cellStyle name="DESCRIÇÃO 2 4" xfId="2870" xr:uid="{00000000-0005-0000-0000-0000C7050000}"/>
    <cellStyle name="DESCRIÇÃO 2 4 2" xfId="2871" xr:uid="{00000000-0005-0000-0000-0000C8050000}"/>
    <cellStyle name="DESCRIÇÃO 2 4 2 2" xfId="4380" xr:uid="{00000000-0005-0000-0000-0000C9050000}"/>
    <cellStyle name="DESCRIÇÃO 2 4 2 3" xfId="4379" xr:uid="{00000000-0005-0000-0000-0000CA050000}"/>
    <cellStyle name="DESCRIÇÃO 2 4 3" xfId="2872" xr:uid="{00000000-0005-0000-0000-0000CB050000}"/>
    <cellStyle name="DESCRIÇÃO 2 4 3 2" xfId="4382" xr:uid="{00000000-0005-0000-0000-0000CC050000}"/>
    <cellStyle name="DESCRIÇÃO 2 4 3 3" xfId="4381" xr:uid="{00000000-0005-0000-0000-0000CD050000}"/>
    <cellStyle name="DESCRIÇÃO 2 4 4" xfId="2873" xr:uid="{00000000-0005-0000-0000-0000CE050000}"/>
    <cellStyle name="DESCRIÇÃO 2 4 4 2" xfId="4383" xr:uid="{00000000-0005-0000-0000-0000CF050000}"/>
    <cellStyle name="DESCRIÇÃO 2 4 5" xfId="4378" xr:uid="{00000000-0005-0000-0000-0000D0050000}"/>
    <cellStyle name="DESCRIÇÃO 2 5" xfId="2874" xr:uid="{00000000-0005-0000-0000-0000D1050000}"/>
    <cellStyle name="DESCRIÇÃO 2 5 2" xfId="2875" xr:uid="{00000000-0005-0000-0000-0000D2050000}"/>
    <cellStyle name="DESCRIÇÃO 2 5 2 2" xfId="4386" xr:uid="{00000000-0005-0000-0000-0000D3050000}"/>
    <cellStyle name="DESCRIÇÃO 2 5 2 3" xfId="4385" xr:uid="{00000000-0005-0000-0000-0000D4050000}"/>
    <cellStyle name="DESCRIÇÃO 2 5 3" xfId="2876" xr:uid="{00000000-0005-0000-0000-0000D5050000}"/>
    <cellStyle name="DESCRIÇÃO 2 5 3 2" xfId="4388" xr:uid="{00000000-0005-0000-0000-0000D6050000}"/>
    <cellStyle name="DESCRIÇÃO 2 5 3 3" xfId="4387" xr:uid="{00000000-0005-0000-0000-0000D7050000}"/>
    <cellStyle name="DESCRIÇÃO 2 5 4" xfId="2877" xr:uid="{00000000-0005-0000-0000-0000D8050000}"/>
    <cellStyle name="DESCRIÇÃO 2 5 4 2" xfId="4390" xr:uid="{00000000-0005-0000-0000-0000D9050000}"/>
    <cellStyle name="DESCRIÇÃO 2 5 4 3" xfId="4389" xr:uid="{00000000-0005-0000-0000-0000DA050000}"/>
    <cellStyle name="DESCRIÇÃO 2 5 5" xfId="2878" xr:uid="{00000000-0005-0000-0000-0000DB050000}"/>
    <cellStyle name="DESCRIÇÃO 2 5 5 2" xfId="4391" xr:uid="{00000000-0005-0000-0000-0000DC050000}"/>
    <cellStyle name="DESCRIÇÃO 2 5 6" xfId="4384" xr:uid="{00000000-0005-0000-0000-0000DD050000}"/>
    <cellStyle name="DESCRIÇÃO 2 6" xfId="2879" xr:uid="{00000000-0005-0000-0000-0000DE050000}"/>
    <cellStyle name="DESCRIÇÃO 2 6 2" xfId="2880" xr:uid="{00000000-0005-0000-0000-0000DF050000}"/>
    <cellStyle name="DESCRIÇÃO 2 6 2 2" xfId="4394" xr:uid="{00000000-0005-0000-0000-0000E0050000}"/>
    <cellStyle name="DESCRIÇÃO 2 6 2 3" xfId="4393" xr:uid="{00000000-0005-0000-0000-0000E1050000}"/>
    <cellStyle name="DESCRIÇÃO 2 6 3" xfId="2881" xr:uid="{00000000-0005-0000-0000-0000E2050000}"/>
    <cellStyle name="DESCRIÇÃO 2 6 3 2" xfId="4396" xr:uid="{00000000-0005-0000-0000-0000E3050000}"/>
    <cellStyle name="DESCRIÇÃO 2 6 3 3" xfId="4395" xr:uid="{00000000-0005-0000-0000-0000E4050000}"/>
    <cellStyle name="DESCRIÇÃO 2 6 4" xfId="2882" xr:uid="{00000000-0005-0000-0000-0000E5050000}"/>
    <cellStyle name="DESCRIÇÃO 2 6 4 2" xfId="4398" xr:uid="{00000000-0005-0000-0000-0000E6050000}"/>
    <cellStyle name="DESCRIÇÃO 2 6 4 3" xfId="4397" xr:uid="{00000000-0005-0000-0000-0000E7050000}"/>
    <cellStyle name="DESCRIÇÃO 2 6 5" xfId="2883" xr:uid="{00000000-0005-0000-0000-0000E8050000}"/>
    <cellStyle name="DESCRIÇÃO 2 6 5 2" xfId="4399" xr:uid="{00000000-0005-0000-0000-0000E9050000}"/>
    <cellStyle name="DESCRIÇÃO 2 6 6" xfId="4392" xr:uid="{00000000-0005-0000-0000-0000EA050000}"/>
    <cellStyle name="DESCRIÇÃO 2 7" xfId="2884" xr:uid="{00000000-0005-0000-0000-0000EB050000}"/>
    <cellStyle name="DESCRIÇÃO 2 7 2" xfId="4400" xr:uid="{00000000-0005-0000-0000-0000EC050000}"/>
    <cellStyle name="DESCRIÇÃO 2 8" xfId="4235" xr:uid="{00000000-0005-0000-0000-0000ED050000}"/>
    <cellStyle name="DESCRIÇÃO 2 9" xfId="2859" xr:uid="{00000000-0005-0000-0000-0000EE050000}"/>
    <cellStyle name="DESCRIÇÃO 3" xfId="2885" xr:uid="{00000000-0005-0000-0000-0000EF050000}"/>
    <cellStyle name="DESCRIÇÃO 3 2" xfId="2886" xr:uid="{00000000-0005-0000-0000-0000F0050000}"/>
    <cellStyle name="DESCRIÇÃO 3 2 2" xfId="2887" xr:uid="{00000000-0005-0000-0000-0000F1050000}"/>
    <cellStyle name="DESCRIÇÃO 3 2 2 2" xfId="4402" xr:uid="{00000000-0005-0000-0000-0000F2050000}"/>
    <cellStyle name="DESCRIÇÃO 3 2 2 3" xfId="4401" xr:uid="{00000000-0005-0000-0000-0000F3050000}"/>
    <cellStyle name="DESCRIÇÃO 3 2 3" xfId="2888" xr:uid="{00000000-0005-0000-0000-0000F4050000}"/>
    <cellStyle name="DESCRIÇÃO 3 2 3 2" xfId="4404" xr:uid="{00000000-0005-0000-0000-0000F5050000}"/>
    <cellStyle name="DESCRIÇÃO 3 2 3 3" xfId="4403" xr:uid="{00000000-0005-0000-0000-0000F6050000}"/>
    <cellStyle name="DESCRIÇÃO 3 2 4" xfId="2889" xr:uid="{00000000-0005-0000-0000-0000F7050000}"/>
    <cellStyle name="DESCRIÇÃO 3 2 4 2" xfId="4406" xr:uid="{00000000-0005-0000-0000-0000F8050000}"/>
    <cellStyle name="DESCRIÇÃO 3 2 4 3" xfId="4405" xr:uid="{00000000-0005-0000-0000-0000F9050000}"/>
    <cellStyle name="DESCRIÇÃO 3 2 5" xfId="2890" xr:uid="{00000000-0005-0000-0000-0000FA050000}"/>
    <cellStyle name="DESCRIÇÃO 3 2 5 2" xfId="4407" xr:uid="{00000000-0005-0000-0000-0000FB050000}"/>
    <cellStyle name="DESCRIÇÃO 3 3" xfId="2891" xr:uid="{00000000-0005-0000-0000-0000FC050000}"/>
    <cellStyle name="DESCRIÇÃO 3 3 2" xfId="2892" xr:uid="{00000000-0005-0000-0000-0000FD050000}"/>
    <cellStyle name="DESCRIÇÃO 3 3 2 2" xfId="4409" xr:uid="{00000000-0005-0000-0000-0000FE050000}"/>
    <cellStyle name="DESCRIÇÃO 3 3 2 3" xfId="4408" xr:uid="{00000000-0005-0000-0000-0000FF050000}"/>
    <cellStyle name="DESCRIÇÃO 3 3 3" xfId="2893" xr:uid="{00000000-0005-0000-0000-000000060000}"/>
    <cellStyle name="DESCRIÇÃO 3 3 3 2" xfId="4411" xr:uid="{00000000-0005-0000-0000-000001060000}"/>
    <cellStyle name="DESCRIÇÃO 3 3 3 3" xfId="4410" xr:uid="{00000000-0005-0000-0000-000002060000}"/>
    <cellStyle name="DESCRIÇÃO 3 3 4" xfId="2894" xr:uid="{00000000-0005-0000-0000-000003060000}"/>
    <cellStyle name="DESCRIÇÃO 3 3 4 2" xfId="4413" xr:uid="{00000000-0005-0000-0000-000004060000}"/>
    <cellStyle name="DESCRIÇÃO 3 3 4 3" xfId="4412" xr:uid="{00000000-0005-0000-0000-000005060000}"/>
    <cellStyle name="DESCRIÇÃO 3 3 5" xfId="2895" xr:uid="{00000000-0005-0000-0000-000006060000}"/>
    <cellStyle name="DESCRIÇÃO 3 3 5 2" xfId="4414" xr:uid="{00000000-0005-0000-0000-000007060000}"/>
    <cellStyle name="DESCRIÇÃO 3 4" xfId="2896" xr:uid="{00000000-0005-0000-0000-000008060000}"/>
    <cellStyle name="DESCRIÇÃO 3 4 2" xfId="2897" xr:uid="{00000000-0005-0000-0000-000009060000}"/>
    <cellStyle name="DESCRIÇÃO 3 4 2 2" xfId="4417" xr:uid="{00000000-0005-0000-0000-00000A060000}"/>
    <cellStyle name="DESCRIÇÃO 3 4 2 3" xfId="4416" xr:uid="{00000000-0005-0000-0000-00000B060000}"/>
    <cellStyle name="DESCRIÇÃO 3 4 3" xfId="2898" xr:uid="{00000000-0005-0000-0000-00000C060000}"/>
    <cellStyle name="DESCRIÇÃO 3 4 3 2" xfId="4419" xr:uid="{00000000-0005-0000-0000-00000D060000}"/>
    <cellStyle name="DESCRIÇÃO 3 4 3 3" xfId="4418" xr:uid="{00000000-0005-0000-0000-00000E060000}"/>
    <cellStyle name="DESCRIÇÃO 3 4 4" xfId="2899" xr:uid="{00000000-0005-0000-0000-00000F060000}"/>
    <cellStyle name="DESCRIÇÃO 3 4 4 2" xfId="4420" xr:uid="{00000000-0005-0000-0000-000010060000}"/>
    <cellStyle name="DESCRIÇÃO 3 4 5" xfId="4415" xr:uid="{00000000-0005-0000-0000-000011060000}"/>
    <cellStyle name="DESCRIÇÃO 3 5" xfId="2900" xr:uid="{00000000-0005-0000-0000-000012060000}"/>
    <cellStyle name="DESCRIÇÃO 3 5 2" xfId="2901" xr:uid="{00000000-0005-0000-0000-000013060000}"/>
    <cellStyle name="DESCRIÇÃO 3 5 2 2" xfId="4423" xr:uid="{00000000-0005-0000-0000-000014060000}"/>
    <cellStyle name="DESCRIÇÃO 3 5 2 3" xfId="4422" xr:uid="{00000000-0005-0000-0000-000015060000}"/>
    <cellStyle name="DESCRIÇÃO 3 5 3" xfId="2902" xr:uid="{00000000-0005-0000-0000-000016060000}"/>
    <cellStyle name="DESCRIÇÃO 3 5 3 2" xfId="4425" xr:uid="{00000000-0005-0000-0000-000017060000}"/>
    <cellStyle name="DESCRIÇÃO 3 5 3 3" xfId="4424" xr:uid="{00000000-0005-0000-0000-000018060000}"/>
    <cellStyle name="DESCRIÇÃO 3 5 4" xfId="2903" xr:uid="{00000000-0005-0000-0000-000019060000}"/>
    <cellStyle name="DESCRIÇÃO 3 5 4 2" xfId="4427" xr:uid="{00000000-0005-0000-0000-00001A060000}"/>
    <cellStyle name="DESCRIÇÃO 3 5 4 3" xfId="4426" xr:uid="{00000000-0005-0000-0000-00001B060000}"/>
    <cellStyle name="DESCRIÇÃO 3 5 5" xfId="2904" xr:uid="{00000000-0005-0000-0000-00001C060000}"/>
    <cellStyle name="DESCRIÇÃO 3 5 5 2" xfId="4428" xr:uid="{00000000-0005-0000-0000-00001D060000}"/>
    <cellStyle name="DESCRIÇÃO 3 5 6" xfId="4421" xr:uid="{00000000-0005-0000-0000-00001E060000}"/>
    <cellStyle name="DESCRIÇÃO 3 6" xfId="2905" xr:uid="{00000000-0005-0000-0000-00001F060000}"/>
    <cellStyle name="DESCRIÇÃO 3 6 2" xfId="2906" xr:uid="{00000000-0005-0000-0000-000020060000}"/>
    <cellStyle name="DESCRIÇÃO 3 6 2 2" xfId="4431" xr:uid="{00000000-0005-0000-0000-000021060000}"/>
    <cellStyle name="DESCRIÇÃO 3 6 2 3" xfId="4430" xr:uid="{00000000-0005-0000-0000-000022060000}"/>
    <cellStyle name="DESCRIÇÃO 3 6 3" xfId="2907" xr:uid="{00000000-0005-0000-0000-000023060000}"/>
    <cellStyle name="DESCRIÇÃO 3 6 3 2" xfId="4433" xr:uid="{00000000-0005-0000-0000-000024060000}"/>
    <cellStyle name="DESCRIÇÃO 3 6 3 3" xfId="4432" xr:uid="{00000000-0005-0000-0000-000025060000}"/>
    <cellStyle name="DESCRIÇÃO 3 6 4" xfId="2908" xr:uid="{00000000-0005-0000-0000-000026060000}"/>
    <cellStyle name="DESCRIÇÃO 3 6 4 2" xfId="4435" xr:uid="{00000000-0005-0000-0000-000027060000}"/>
    <cellStyle name="DESCRIÇÃO 3 6 4 3" xfId="4434" xr:uid="{00000000-0005-0000-0000-000028060000}"/>
    <cellStyle name="DESCRIÇÃO 3 6 5" xfId="2909" xr:uid="{00000000-0005-0000-0000-000029060000}"/>
    <cellStyle name="DESCRIÇÃO 3 6 5 2" xfId="4436" xr:uid="{00000000-0005-0000-0000-00002A060000}"/>
    <cellStyle name="DESCRIÇÃO 3 6 6" xfId="4429" xr:uid="{00000000-0005-0000-0000-00002B060000}"/>
    <cellStyle name="DESCRIÇÃO 3 7" xfId="2910" xr:uid="{00000000-0005-0000-0000-00002C060000}"/>
    <cellStyle name="DESCRIÇÃO 3 7 2" xfId="4437" xr:uid="{00000000-0005-0000-0000-00002D060000}"/>
    <cellStyle name="DESCRIÇÃO 3 8" xfId="4230" xr:uid="{00000000-0005-0000-0000-00002E060000}"/>
    <cellStyle name="DESCRIÇÃO 4" xfId="2911" xr:uid="{00000000-0005-0000-0000-00002F060000}"/>
    <cellStyle name="DESCRIÇÃO 4 2" xfId="2912" xr:uid="{00000000-0005-0000-0000-000030060000}"/>
    <cellStyle name="DESCRIÇÃO 4 2 2" xfId="2913" xr:uid="{00000000-0005-0000-0000-000031060000}"/>
    <cellStyle name="DESCRIÇÃO 4 2 2 2" xfId="4439" xr:uid="{00000000-0005-0000-0000-000032060000}"/>
    <cellStyle name="DESCRIÇÃO 4 2 2 3" xfId="4438" xr:uid="{00000000-0005-0000-0000-000033060000}"/>
    <cellStyle name="DESCRIÇÃO 4 2 3" xfId="2914" xr:uid="{00000000-0005-0000-0000-000034060000}"/>
    <cellStyle name="DESCRIÇÃO 4 2 3 2" xfId="4441" xr:uid="{00000000-0005-0000-0000-000035060000}"/>
    <cellStyle name="DESCRIÇÃO 4 2 3 3" xfId="4440" xr:uid="{00000000-0005-0000-0000-000036060000}"/>
    <cellStyle name="DESCRIÇÃO 4 2 4" xfId="2915" xr:uid="{00000000-0005-0000-0000-000037060000}"/>
    <cellStyle name="DESCRIÇÃO 4 2 4 2" xfId="4443" xr:uid="{00000000-0005-0000-0000-000038060000}"/>
    <cellStyle name="DESCRIÇÃO 4 2 4 3" xfId="4442" xr:uid="{00000000-0005-0000-0000-000039060000}"/>
    <cellStyle name="DESCRIÇÃO 4 2 5" xfId="2916" xr:uid="{00000000-0005-0000-0000-00003A060000}"/>
    <cellStyle name="DESCRIÇÃO 4 2 5 2" xfId="4444" xr:uid="{00000000-0005-0000-0000-00003B060000}"/>
    <cellStyle name="DESCRIÇÃO 4 3" xfId="2917" xr:uid="{00000000-0005-0000-0000-00003C060000}"/>
    <cellStyle name="DESCRIÇÃO 4 3 2" xfId="2918" xr:uid="{00000000-0005-0000-0000-00003D060000}"/>
    <cellStyle name="DESCRIÇÃO 4 3 2 2" xfId="4446" xr:uid="{00000000-0005-0000-0000-00003E060000}"/>
    <cellStyle name="DESCRIÇÃO 4 3 2 3" xfId="4445" xr:uid="{00000000-0005-0000-0000-00003F060000}"/>
    <cellStyle name="DESCRIÇÃO 4 3 3" xfId="2919" xr:uid="{00000000-0005-0000-0000-000040060000}"/>
    <cellStyle name="DESCRIÇÃO 4 3 3 2" xfId="4448" xr:uid="{00000000-0005-0000-0000-000041060000}"/>
    <cellStyle name="DESCRIÇÃO 4 3 3 3" xfId="4447" xr:uid="{00000000-0005-0000-0000-000042060000}"/>
    <cellStyle name="DESCRIÇÃO 4 3 4" xfId="2920" xr:uid="{00000000-0005-0000-0000-000043060000}"/>
    <cellStyle name="DESCRIÇÃO 4 3 4 2" xfId="4450" xr:uid="{00000000-0005-0000-0000-000044060000}"/>
    <cellStyle name="DESCRIÇÃO 4 3 4 3" xfId="4449" xr:uid="{00000000-0005-0000-0000-000045060000}"/>
    <cellStyle name="DESCRIÇÃO 4 3 5" xfId="2921" xr:uid="{00000000-0005-0000-0000-000046060000}"/>
    <cellStyle name="DESCRIÇÃO 4 3 5 2" xfId="4451" xr:uid="{00000000-0005-0000-0000-000047060000}"/>
    <cellStyle name="DESCRIÇÃO 4 4" xfId="2922" xr:uid="{00000000-0005-0000-0000-000048060000}"/>
    <cellStyle name="DESCRIÇÃO 4 4 2" xfId="2923" xr:uid="{00000000-0005-0000-0000-000049060000}"/>
    <cellStyle name="DESCRIÇÃO 4 4 2 2" xfId="4454" xr:uid="{00000000-0005-0000-0000-00004A060000}"/>
    <cellStyle name="DESCRIÇÃO 4 4 2 3" xfId="4453" xr:uid="{00000000-0005-0000-0000-00004B060000}"/>
    <cellStyle name="DESCRIÇÃO 4 4 3" xfId="2924" xr:uid="{00000000-0005-0000-0000-00004C060000}"/>
    <cellStyle name="DESCRIÇÃO 4 4 3 2" xfId="4456" xr:uid="{00000000-0005-0000-0000-00004D060000}"/>
    <cellStyle name="DESCRIÇÃO 4 4 3 3" xfId="4455" xr:uid="{00000000-0005-0000-0000-00004E060000}"/>
    <cellStyle name="DESCRIÇÃO 4 4 4" xfId="2925" xr:uid="{00000000-0005-0000-0000-00004F060000}"/>
    <cellStyle name="DESCRIÇÃO 4 4 4 2" xfId="4457" xr:uid="{00000000-0005-0000-0000-000050060000}"/>
    <cellStyle name="DESCRIÇÃO 4 4 5" xfId="4452" xr:uid="{00000000-0005-0000-0000-000051060000}"/>
    <cellStyle name="DESCRIÇÃO 4 5" xfId="2926" xr:uid="{00000000-0005-0000-0000-000052060000}"/>
    <cellStyle name="DESCRIÇÃO 4 5 2" xfId="2927" xr:uid="{00000000-0005-0000-0000-000053060000}"/>
    <cellStyle name="DESCRIÇÃO 4 5 2 2" xfId="4460" xr:uid="{00000000-0005-0000-0000-000054060000}"/>
    <cellStyle name="DESCRIÇÃO 4 5 2 3" xfId="4459" xr:uid="{00000000-0005-0000-0000-000055060000}"/>
    <cellStyle name="DESCRIÇÃO 4 5 3" xfId="2928" xr:uid="{00000000-0005-0000-0000-000056060000}"/>
    <cellStyle name="DESCRIÇÃO 4 5 3 2" xfId="4462" xr:uid="{00000000-0005-0000-0000-000057060000}"/>
    <cellStyle name="DESCRIÇÃO 4 5 3 3" xfId="4461" xr:uid="{00000000-0005-0000-0000-000058060000}"/>
    <cellStyle name="DESCRIÇÃO 4 5 4" xfId="2929" xr:uid="{00000000-0005-0000-0000-000059060000}"/>
    <cellStyle name="DESCRIÇÃO 4 5 4 2" xfId="4464" xr:uid="{00000000-0005-0000-0000-00005A060000}"/>
    <cellStyle name="DESCRIÇÃO 4 5 4 3" xfId="4463" xr:uid="{00000000-0005-0000-0000-00005B060000}"/>
    <cellStyle name="DESCRIÇÃO 4 5 5" xfId="2930" xr:uid="{00000000-0005-0000-0000-00005C060000}"/>
    <cellStyle name="DESCRIÇÃO 4 5 5 2" xfId="4465" xr:uid="{00000000-0005-0000-0000-00005D060000}"/>
    <cellStyle name="DESCRIÇÃO 4 5 6" xfId="4458" xr:uid="{00000000-0005-0000-0000-00005E060000}"/>
    <cellStyle name="DESCRIÇÃO 4 6" xfId="2931" xr:uid="{00000000-0005-0000-0000-00005F060000}"/>
    <cellStyle name="DESCRIÇÃO 4 6 2" xfId="2932" xr:uid="{00000000-0005-0000-0000-000060060000}"/>
    <cellStyle name="DESCRIÇÃO 4 6 2 2" xfId="4468" xr:uid="{00000000-0005-0000-0000-000061060000}"/>
    <cellStyle name="DESCRIÇÃO 4 6 2 3" xfId="4467" xr:uid="{00000000-0005-0000-0000-000062060000}"/>
    <cellStyle name="DESCRIÇÃO 4 6 3" xfId="2933" xr:uid="{00000000-0005-0000-0000-000063060000}"/>
    <cellStyle name="DESCRIÇÃO 4 6 3 2" xfId="4470" xr:uid="{00000000-0005-0000-0000-000064060000}"/>
    <cellStyle name="DESCRIÇÃO 4 6 3 3" xfId="4469" xr:uid="{00000000-0005-0000-0000-000065060000}"/>
    <cellStyle name="DESCRIÇÃO 4 6 4" xfId="2934" xr:uid="{00000000-0005-0000-0000-000066060000}"/>
    <cellStyle name="DESCRIÇÃO 4 6 4 2" xfId="4472" xr:uid="{00000000-0005-0000-0000-000067060000}"/>
    <cellStyle name="DESCRIÇÃO 4 6 4 3" xfId="4471" xr:uid="{00000000-0005-0000-0000-000068060000}"/>
    <cellStyle name="DESCRIÇÃO 4 6 5" xfId="2935" xr:uid="{00000000-0005-0000-0000-000069060000}"/>
    <cellStyle name="DESCRIÇÃO 4 6 5 2" xfId="4473" xr:uid="{00000000-0005-0000-0000-00006A060000}"/>
    <cellStyle name="DESCRIÇÃO 4 6 6" xfId="4466" xr:uid="{00000000-0005-0000-0000-00006B060000}"/>
    <cellStyle name="DESCRIÇÃO 4 7" xfId="2936" xr:uid="{00000000-0005-0000-0000-00006C060000}"/>
    <cellStyle name="DESCRIÇÃO 4 7 2" xfId="4474" xr:uid="{00000000-0005-0000-0000-00006D060000}"/>
    <cellStyle name="DESCRIÇÃO 4 8" xfId="4226" xr:uid="{00000000-0005-0000-0000-00006E060000}"/>
    <cellStyle name="DESCRIÇÃO 5" xfId="2937" xr:uid="{00000000-0005-0000-0000-00006F060000}"/>
    <cellStyle name="DESCRIÇÃO 5 2" xfId="4476" xr:uid="{00000000-0005-0000-0000-000070060000}"/>
    <cellStyle name="DESCRIÇÃO 5 3" xfId="4475" xr:uid="{00000000-0005-0000-0000-000071060000}"/>
    <cellStyle name="DESCRIÇÃO 6" xfId="2938" xr:uid="{00000000-0005-0000-0000-000072060000}"/>
    <cellStyle name="DESCRIÇÃO 6 2" xfId="4477" xr:uid="{00000000-0005-0000-0000-000073060000}"/>
    <cellStyle name="DESCRIÇÃO 7" xfId="2858" xr:uid="{00000000-0005-0000-0000-000074060000}"/>
    <cellStyle name="Design" xfId="595" xr:uid="{00000000-0005-0000-0000-000075060000}"/>
    <cellStyle name="DESTAQ_2" xfId="596" xr:uid="{00000000-0005-0000-0000-000076060000}"/>
    <cellStyle name="DESTAQ1" xfId="597" xr:uid="{00000000-0005-0000-0000-000077060000}"/>
    <cellStyle name="DESTAQ1 2" xfId="1973" xr:uid="{00000000-0005-0000-0000-000078060000}"/>
    <cellStyle name="DESTAQ1 2 2" xfId="2941" xr:uid="{00000000-0005-0000-0000-000079060000}"/>
    <cellStyle name="DESTAQ1 2 2 2" xfId="2942" xr:uid="{00000000-0005-0000-0000-00007A060000}"/>
    <cellStyle name="DESTAQ1 2 2 2 2" xfId="4479" xr:uid="{00000000-0005-0000-0000-00007B060000}"/>
    <cellStyle name="DESTAQ1 2 2 2 3" xfId="4478" xr:uid="{00000000-0005-0000-0000-00007C060000}"/>
    <cellStyle name="DESTAQ1 2 2 3" xfId="2943" xr:uid="{00000000-0005-0000-0000-00007D060000}"/>
    <cellStyle name="DESTAQ1 2 2 3 2" xfId="4480" xr:uid="{00000000-0005-0000-0000-00007E060000}"/>
    <cellStyle name="DESTAQ1 2 2 4" xfId="2944" xr:uid="{00000000-0005-0000-0000-00007F060000}"/>
    <cellStyle name="DESTAQ1 2 2 4 2" xfId="4482" xr:uid="{00000000-0005-0000-0000-000080060000}"/>
    <cellStyle name="DESTAQ1 2 2 4 3" xfId="4481" xr:uid="{00000000-0005-0000-0000-000081060000}"/>
    <cellStyle name="DESTAQ1 2 2 5" xfId="2945" xr:uid="{00000000-0005-0000-0000-000082060000}"/>
    <cellStyle name="DESTAQ1 2 2 5 2" xfId="4484" xr:uid="{00000000-0005-0000-0000-000083060000}"/>
    <cellStyle name="DESTAQ1 2 2 5 3" xfId="4483" xr:uid="{00000000-0005-0000-0000-000084060000}"/>
    <cellStyle name="DESTAQ1 2 2 6" xfId="2946" xr:uid="{00000000-0005-0000-0000-000085060000}"/>
    <cellStyle name="DESTAQ1 2 2 6 2" xfId="4486" xr:uid="{00000000-0005-0000-0000-000086060000}"/>
    <cellStyle name="DESTAQ1 2 2 6 3" xfId="4485" xr:uid="{00000000-0005-0000-0000-000087060000}"/>
    <cellStyle name="DESTAQ1 2 3" xfId="2947" xr:uid="{00000000-0005-0000-0000-000088060000}"/>
    <cellStyle name="DESTAQ1 2 3 2" xfId="2948" xr:uid="{00000000-0005-0000-0000-000089060000}"/>
    <cellStyle name="DESTAQ1 2 3 2 2" xfId="4488" xr:uid="{00000000-0005-0000-0000-00008A060000}"/>
    <cellStyle name="DESTAQ1 2 3 2 3" xfId="4487" xr:uid="{00000000-0005-0000-0000-00008B060000}"/>
    <cellStyle name="DESTAQ1 2 3 3" xfId="2949" xr:uid="{00000000-0005-0000-0000-00008C060000}"/>
    <cellStyle name="DESTAQ1 2 3 3 2" xfId="4489" xr:uid="{00000000-0005-0000-0000-00008D060000}"/>
    <cellStyle name="DESTAQ1 2 3 4" xfId="2950" xr:uid="{00000000-0005-0000-0000-00008E060000}"/>
    <cellStyle name="DESTAQ1 2 3 4 2" xfId="4491" xr:uid="{00000000-0005-0000-0000-00008F060000}"/>
    <cellStyle name="DESTAQ1 2 3 4 3" xfId="4490" xr:uid="{00000000-0005-0000-0000-000090060000}"/>
    <cellStyle name="DESTAQ1 2 3 5" xfId="2951" xr:uid="{00000000-0005-0000-0000-000091060000}"/>
    <cellStyle name="DESTAQ1 2 3 5 2" xfId="4493" xr:uid="{00000000-0005-0000-0000-000092060000}"/>
    <cellStyle name="DESTAQ1 2 3 5 3" xfId="4492" xr:uid="{00000000-0005-0000-0000-000093060000}"/>
    <cellStyle name="DESTAQ1 2 3 6" xfId="2952" xr:uid="{00000000-0005-0000-0000-000094060000}"/>
    <cellStyle name="DESTAQ1 2 3 6 2" xfId="4495" xr:uid="{00000000-0005-0000-0000-000095060000}"/>
    <cellStyle name="DESTAQ1 2 3 6 3" xfId="4494" xr:uid="{00000000-0005-0000-0000-000096060000}"/>
    <cellStyle name="DESTAQ1 2 4" xfId="2953" xr:uid="{00000000-0005-0000-0000-000097060000}"/>
    <cellStyle name="DESTAQ1 2 4 2" xfId="2954" xr:uid="{00000000-0005-0000-0000-000098060000}"/>
    <cellStyle name="DESTAQ1 2 4 2 2" xfId="4498" xr:uid="{00000000-0005-0000-0000-000099060000}"/>
    <cellStyle name="DESTAQ1 2 4 2 3" xfId="4497" xr:uid="{00000000-0005-0000-0000-00009A060000}"/>
    <cellStyle name="DESTAQ1 2 4 3" xfId="2955" xr:uid="{00000000-0005-0000-0000-00009B060000}"/>
    <cellStyle name="DESTAQ1 2 4 3 2" xfId="4499" xr:uid="{00000000-0005-0000-0000-00009C060000}"/>
    <cellStyle name="DESTAQ1 2 4 4" xfId="2956" xr:uid="{00000000-0005-0000-0000-00009D060000}"/>
    <cellStyle name="DESTAQ1 2 4 4 2" xfId="4501" xr:uid="{00000000-0005-0000-0000-00009E060000}"/>
    <cellStyle name="DESTAQ1 2 4 4 3" xfId="4500" xr:uid="{00000000-0005-0000-0000-00009F060000}"/>
    <cellStyle name="DESTAQ1 2 4 5" xfId="2957" xr:uid="{00000000-0005-0000-0000-0000A0060000}"/>
    <cellStyle name="DESTAQ1 2 4 5 2" xfId="4503" xr:uid="{00000000-0005-0000-0000-0000A1060000}"/>
    <cellStyle name="DESTAQ1 2 4 5 3" xfId="4502" xr:uid="{00000000-0005-0000-0000-0000A2060000}"/>
    <cellStyle name="DESTAQ1 2 4 6" xfId="2958" xr:uid="{00000000-0005-0000-0000-0000A3060000}"/>
    <cellStyle name="DESTAQ1 2 4 6 2" xfId="4505" xr:uid="{00000000-0005-0000-0000-0000A4060000}"/>
    <cellStyle name="DESTAQ1 2 4 6 3" xfId="4504" xr:uid="{00000000-0005-0000-0000-0000A5060000}"/>
    <cellStyle name="DESTAQ1 2 4 7" xfId="4496" xr:uid="{00000000-0005-0000-0000-0000A6060000}"/>
    <cellStyle name="DESTAQ1 2 5" xfId="2959" xr:uid="{00000000-0005-0000-0000-0000A7060000}"/>
    <cellStyle name="DESTAQ1 2 5 2" xfId="2960" xr:uid="{00000000-0005-0000-0000-0000A8060000}"/>
    <cellStyle name="DESTAQ1 2 5 2 2" xfId="4508" xr:uid="{00000000-0005-0000-0000-0000A9060000}"/>
    <cellStyle name="DESTAQ1 2 5 2 3" xfId="4507" xr:uid="{00000000-0005-0000-0000-0000AA060000}"/>
    <cellStyle name="DESTAQ1 2 5 3" xfId="2961" xr:uid="{00000000-0005-0000-0000-0000AB060000}"/>
    <cellStyle name="DESTAQ1 2 5 3 2" xfId="4509" xr:uid="{00000000-0005-0000-0000-0000AC060000}"/>
    <cellStyle name="DESTAQ1 2 5 4" xfId="2962" xr:uid="{00000000-0005-0000-0000-0000AD060000}"/>
    <cellStyle name="DESTAQ1 2 5 4 2" xfId="4511" xr:uid="{00000000-0005-0000-0000-0000AE060000}"/>
    <cellStyle name="DESTAQ1 2 5 4 3" xfId="4510" xr:uid="{00000000-0005-0000-0000-0000AF060000}"/>
    <cellStyle name="DESTAQ1 2 5 5" xfId="2963" xr:uid="{00000000-0005-0000-0000-0000B0060000}"/>
    <cellStyle name="DESTAQ1 2 5 5 2" xfId="4513" xr:uid="{00000000-0005-0000-0000-0000B1060000}"/>
    <cellStyle name="DESTAQ1 2 5 5 3" xfId="4512" xr:uid="{00000000-0005-0000-0000-0000B2060000}"/>
    <cellStyle name="DESTAQ1 2 5 6" xfId="2964" xr:uid="{00000000-0005-0000-0000-0000B3060000}"/>
    <cellStyle name="DESTAQ1 2 5 6 2" xfId="4515" xr:uid="{00000000-0005-0000-0000-0000B4060000}"/>
    <cellStyle name="DESTAQ1 2 5 6 3" xfId="4514" xr:uid="{00000000-0005-0000-0000-0000B5060000}"/>
    <cellStyle name="DESTAQ1 2 5 7" xfId="4506" xr:uid="{00000000-0005-0000-0000-0000B6060000}"/>
    <cellStyle name="DESTAQ1 2 6" xfId="4234" xr:uid="{00000000-0005-0000-0000-0000B7060000}"/>
    <cellStyle name="DESTAQ1 2 7" xfId="2940" xr:uid="{00000000-0005-0000-0000-0000B8060000}"/>
    <cellStyle name="DESTAQ1 3" xfId="2965" xr:uid="{00000000-0005-0000-0000-0000B9060000}"/>
    <cellStyle name="DESTAQ1 3 2" xfId="2966" xr:uid="{00000000-0005-0000-0000-0000BA060000}"/>
    <cellStyle name="DESTAQ1 3 2 2" xfId="2967" xr:uid="{00000000-0005-0000-0000-0000BB060000}"/>
    <cellStyle name="DESTAQ1 3 2 2 2" xfId="4517" xr:uid="{00000000-0005-0000-0000-0000BC060000}"/>
    <cellStyle name="DESTAQ1 3 2 2 3" xfId="4516" xr:uid="{00000000-0005-0000-0000-0000BD060000}"/>
    <cellStyle name="DESTAQ1 3 2 3" xfId="2968" xr:uid="{00000000-0005-0000-0000-0000BE060000}"/>
    <cellStyle name="DESTAQ1 3 2 3 2" xfId="4518" xr:uid="{00000000-0005-0000-0000-0000BF060000}"/>
    <cellStyle name="DESTAQ1 3 2 4" xfId="2969" xr:uid="{00000000-0005-0000-0000-0000C0060000}"/>
    <cellStyle name="DESTAQ1 3 2 4 2" xfId="4520" xr:uid="{00000000-0005-0000-0000-0000C1060000}"/>
    <cellStyle name="DESTAQ1 3 2 4 3" xfId="4519" xr:uid="{00000000-0005-0000-0000-0000C2060000}"/>
    <cellStyle name="DESTAQ1 3 2 5" xfId="2970" xr:uid="{00000000-0005-0000-0000-0000C3060000}"/>
    <cellStyle name="DESTAQ1 3 2 5 2" xfId="4522" xr:uid="{00000000-0005-0000-0000-0000C4060000}"/>
    <cellStyle name="DESTAQ1 3 2 5 3" xfId="4521" xr:uid="{00000000-0005-0000-0000-0000C5060000}"/>
    <cellStyle name="DESTAQ1 3 2 6" xfId="2971" xr:uid="{00000000-0005-0000-0000-0000C6060000}"/>
    <cellStyle name="DESTAQ1 3 2 6 2" xfId="4524" xr:uid="{00000000-0005-0000-0000-0000C7060000}"/>
    <cellStyle name="DESTAQ1 3 2 6 3" xfId="4523" xr:uid="{00000000-0005-0000-0000-0000C8060000}"/>
    <cellStyle name="DESTAQ1 3 3" xfId="2972" xr:uid="{00000000-0005-0000-0000-0000C9060000}"/>
    <cellStyle name="DESTAQ1 3 3 2" xfId="2973" xr:uid="{00000000-0005-0000-0000-0000CA060000}"/>
    <cellStyle name="DESTAQ1 3 3 2 2" xfId="4526" xr:uid="{00000000-0005-0000-0000-0000CB060000}"/>
    <cellStyle name="DESTAQ1 3 3 2 3" xfId="4525" xr:uid="{00000000-0005-0000-0000-0000CC060000}"/>
    <cellStyle name="DESTAQ1 3 3 3" xfId="2974" xr:uid="{00000000-0005-0000-0000-0000CD060000}"/>
    <cellStyle name="DESTAQ1 3 3 3 2" xfId="4527" xr:uid="{00000000-0005-0000-0000-0000CE060000}"/>
    <cellStyle name="DESTAQ1 3 3 4" xfId="2975" xr:uid="{00000000-0005-0000-0000-0000CF060000}"/>
    <cellStyle name="DESTAQ1 3 3 4 2" xfId="4529" xr:uid="{00000000-0005-0000-0000-0000D0060000}"/>
    <cellStyle name="DESTAQ1 3 3 4 3" xfId="4528" xr:uid="{00000000-0005-0000-0000-0000D1060000}"/>
    <cellStyle name="DESTAQ1 3 3 5" xfId="2976" xr:uid="{00000000-0005-0000-0000-0000D2060000}"/>
    <cellStyle name="DESTAQ1 3 3 5 2" xfId="4531" xr:uid="{00000000-0005-0000-0000-0000D3060000}"/>
    <cellStyle name="DESTAQ1 3 3 5 3" xfId="4530" xr:uid="{00000000-0005-0000-0000-0000D4060000}"/>
    <cellStyle name="DESTAQ1 3 3 6" xfId="2977" xr:uid="{00000000-0005-0000-0000-0000D5060000}"/>
    <cellStyle name="DESTAQ1 3 3 6 2" xfId="4533" xr:uid="{00000000-0005-0000-0000-0000D6060000}"/>
    <cellStyle name="DESTAQ1 3 3 6 3" xfId="4532" xr:uid="{00000000-0005-0000-0000-0000D7060000}"/>
    <cellStyle name="DESTAQ1 3 4" xfId="2978" xr:uid="{00000000-0005-0000-0000-0000D8060000}"/>
    <cellStyle name="DESTAQ1 3 4 2" xfId="2979" xr:uid="{00000000-0005-0000-0000-0000D9060000}"/>
    <cellStyle name="DESTAQ1 3 4 2 2" xfId="4536" xr:uid="{00000000-0005-0000-0000-0000DA060000}"/>
    <cellStyle name="DESTAQ1 3 4 2 3" xfId="4535" xr:uid="{00000000-0005-0000-0000-0000DB060000}"/>
    <cellStyle name="DESTAQ1 3 4 3" xfId="2980" xr:uid="{00000000-0005-0000-0000-0000DC060000}"/>
    <cellStyle name="DESTAQ1 3 4 3 2" xfId="4537" xr:uid="{00000000-0005-0000-0000-0000DD060000}"/>
    <cellStyle name="DESTAQ1 3 4 4" xfId="2981" xr:uid="{00000000-0005-0000-0000-0000DE060000}"/>
    <cellStyle name="DESTAQ1 3 4 4 2" xfId="4539" xr:uid="{00000000-0005-0000-0000-0000DF060000}"/>
    <cellStyle name="DESTAQ1 3 4 4 3" xfId="4538" xr:uid="{00000000-0005-0000-0000-0000E0060000}"/>
    <cellStyle name="DESTAQ1 3 4 5" xfId="2982" xr:uid="{00000000-0005-0000-0000-0000E1060000}"/>
    <cellStyle name="DESTAQ1 3 4 5 2" xfId="4541" xr:uid="{00000000-0005-0000-0000-0000E2060000}"/>
    <cellStyle name="DESTAQ1 3 4 5 3" xfId="4540" xr:uid="{00000000-0005-0000-0000-0000E3060000}"/>
    <cellStyle name="DESTAQ1 3 4 6" xfId="2983" xr:uid="{00000000-0005-0000-0000-0000E4060000}"/>
    <cellStyle name="DESTAQ1 3 4 6 2" xfId="4543" xr:uid="{00000000-0005-0000-0000-0000E5060000}"/>
    <cellStyle name="DESTAQ1 3 4 6 3" xfId="4542" xr:uid="{00000000-0005-0000-0000-0000E6060000}"/>
    <cellStyle name="DESTAQ1 3 4 7" xfId="4534" xr:uid="{00000000-0005-0000-0000-0000E7060000}"/>
    <cellStyle name="DESTAQ1 3 5" xfId="2984" xr:uid="{00000000-0005-0000-0000-0000E8060000}"/>
    <cellStyle name="DESTAQ1 3 5 2" xfId="2985" xr:uid="{00000000-0005-0000-0000-0000E9060000}"/>
    <cellStyle name="DESTAQ1 3 5 2 2" xfId="4546" xr:uid="{00000000-0005-0000-0000-0000EA060000}"/>
    <cellStyle name="DESTAQ1 3 5 2 3" xfId="4545" xr:uid="{00000000-0005-0000-0000-0000EB060000}"/>
    <cellStyle name="DESTAQ1 3 5 3" xfId="2986" xr:uid="{00000000-0005-0000-0000-0000EC060000}"/>
    <cellStyle name="DESTAQ1 3 5 3 2" xfId="4547" xr:uid="{00000000-0005-0000-0000-0000ED060000}"/>
    <cellStyle name="DESTAQ1 3 5 4" xfId="2987" xr:uid="{00000000-0005-0000-0000-0000EE060000}"/>
    <cellStyle name="DESTAQ1 3 5 4 2" xfId="4549" xr:uid="{00000000-0005-0000-0000-0000EF060000}"/>
    <cellStyle name="DESTAQ1 3 5 4 3" xfId="4548" xr:uid="{00000000-0005-0000-0000-0000F0060000}"/>
    <cellStyle name="DESTAQ1 3 5 5" xfId="2988" xr:uid="{00000000-0005-0000-0000-0000F1060000}"/>
    <cellStyle name="DESTAQ1 3 5 5 2" xfId="4551" xr:uid="{00000000-0005-0000-0000-0000F2060000}"/>
    <cellStyle name="DESTAQ1 3 5 5 3" xfId="4550" xr:uid="{00000000-0005-0000-0000-0000F3060000}"/>
    <cellStyle name="DESTAQ1 3 5 6" xfId="2989" xr:uid="{00000000-0005-0000-0000-0000F4060000}"/>
    <cellStyle name="DESTAQ1 3 5 6 2" xfId="4553" xr:uid="{00000000-0005-0000-0000-0000F5060000}"/>
    <cellStyle name="DESTAQ1 3 5 6 3" xfId="4552" xr:uid="{00000000-0005-0000-0000-0000F6060000}"/>
    <cellStyle name="DESTAQ1 3 5 7" xfId="4544" xr:uid="{00000000-0005-0000-0000-0000F7060000}"/>
    <cellStyle name="DESTAQ1 3 6" xfId="4231" xr:uid="{00000000-0005-0000-0000-0000F8060000}"/>
    <cellStyle name="DESTAQ1 4" xfId="2990" xr:uid="{00000000-0005-0000-0000-0000F9060000}"/>
    <cellStyle name="DESTAQ1 4 2" xfId="2991" xr:uid="{00000000-0005-0000-0000-0000FA060000}"/>
    <cellStyle name="DESTAQ1 4 2 2" xfId="2992" xr:uid="{00000000-0005-0000-0000-0000FB060000}"/>
    <cellStyle name="DESTAQ1 4 2 2 2" xfId="4555" xr:uid="{00000000-0005-0000-0000-0000FC060000}"/>
    <cellStyle name="DESTAQ1 4 2 2 3" xfId="4554" xr:uid="{00000000-0005-0000-0000-0000FD060000}"/>
    <cellStyle name="DESTAQ1 4 2 3" xfId="2993" xr:uid="{00000000-0005-0000-0000-0000FE060000}"/>
    <cellStyle name="DESTAQ1 4 2 3 2" xfId="4556" xr:uid="{00000000-0005-0000-0000-0000FF060000}"/>
    <cellStyle name="DESTAQ1 4 2 4" xfId="2994" xr:uid="{00000000-0005-0000-0000-000000070000}"/>
    <cellStyle name="DESTAQ1 4 2 4 2" xfId="4558" xr:uid="{00000000-0005-0000-0000-000001070000}"/>
    <cellStyle name="DESTAQ1 4 2 4 3" xfId="4557" xr:uid="{00000000-0005-0000-0000-000002070000}"/>
    <cellStyle name="DESTAQ1 4 2 5" xfId="2995" xr:uid="{00000000-0005-0000-0000-000003070000}"/>
    <cellStyle name="DESTAQ1 4 2 5 2" xfId="4560" xr:uid="{00000000-0005-0000-0000-000004070000}"/>
    <cellStyle name="DESTAQ1 4 2 5 3" xfId="4559" xr:uid="{00000000-0005-0000-0000-000005070000}"/>
    <cellStyle name="DESTAQ1 4 2 6" xfId="2996" xr:uid="{00000000-0005-0000-0000-000006070000}"/>
    <cellStyle name="DESTAQ1 4 2 6 2" xfId="4562" xr:uid="{00000000-0005-0000-0000-000007070000}"/>
    <cellStyle name="DESTAQ1 4 2 6 3" xfId="4561" xr:uid="{00000000-0005-0000-0000-000008070000}"/>
    <cellStyle name="DESTAQ1 4 3" xfId="2997" xr:uid="{00000000-0005-0000-0000-000009070000}"/>
    <cellStyle name="DESTAQ1 4 3 2" xfId="2998" xr:uid="{00000000-0005-0000-0000-00000A070000}"/>
    <cellStyle name="DESTAQ1 4 3 2 2" xfId="4564" xr:uid="{00000000-0005-0000-0000-00000B070000}"/>
    <cellStyle name="DESTAQ1 4 3 2 3" xfId="4563" xr:uid="{00000000-0005-0000-0000-00000C070000}"/>
    <cellStyle name="DESTAQ1 4 3 3" xfId="2999" xr:uid="{00000000-0005-0000-0000-00000D070000}"/>
    <cellStyle name="DESTAQ1 4 3 3 2" xfId="4565" xr:uid="{00000000-0005-0000-0000-00000E070000}"/>
    <cellStyle name="DESTAQ1 4 3 4" xfId="3000" xr:uid="{00000000-0005-0000-0000-00000F070000}"/>
    <cellStyle name="DESTAQ1 4 3 4 2" xfId="4567" xr:uid="{00000000-0005-0000-0000-000010070000}"/>
    <cellStyle name="DESTAQ1 4 3 4 3" xfId="4566" xr:uid="{00000000-0005-0000-0000-000011070000}"/>
    <cellStyle name="DESTAQ1 4 3 5" xfId="3001" xr:uid="{00000000-0005-0000-0000-000012070000}"/>
    <cellStyle name="DESTAQ1 4 3 5 2" xfId="4569" xr:uid="{00000000-0005-0000-0000-000013070000}"/>
    <cellStyle name="DESTAQ1 4 3 5 3" xfId="4568" xr:uid="{00000000-0005-0000-0000-000014070000}"/>
    <cellStyle name="DESTAQ1 4 3 6" xfId="3002" xr:uid="{00000000-0005-0000-0000-000015070000}"/>
    <cellStyle name="DESTAQ1 4 3 6 2" xfId="4571" xr:uid="{00000000-0005-0000-0000-000016070000}"/>
    <cellStyle name="DESTAQ1 4 3 6 3" xfId="4570" xr:uid="{00000000-0005-0000-0000-000017070000}"/>
    <cellStyle name="DESTAQ1 4 4" xfId="3003" xr:uid="{00000000-0005-0000-0000-000018070000}"/>
    <cellStyle name="DESTAQ1 4 4 2" xfId="3004" xr:uid="{00000000-0005-0000-0000-000019070000}"/>
    <cellStyle name="DESTAQ1 4 4 2 2" xfId="4574" xr:uid="{00000000-0005-0000-0000-00001A070000}"/>
    <cellStyle name="DESTAQ1 4 4 2 3" xfId="4573" xr:uid="{00000000-0005-0000-0000-00001B070000}"/>
    <cellStyle name="DESTAQ1 4 4 3" xfId="3005" xr:uid="{00000000-0005-0000-0000-00001C070000}"/>
    <cellStyle name="DESTAQ1 4 4 3 2" xfId="4575" xr:uid="{00000000-0005-0000-0000-00001D070000}"/>
    <cellStyle name="DESTAQ1 4 4 4" xfId="3006" xr:uid="{00000000-0005-0000-0000-00001E070000}"/>
    <cellStyle name="DESTAQ1 4 4 4 2" xfId="4577" xr:uid="{00000000-0005-0000-0000-00001F070000}"/>
    <cellStyle name="DESTAQ1 4 4 4 3" xfId="4576" xr:uid="{00000000-0005-0000-0000-000020070000}"/>
    <cellStyle name="DESTAQ1 4 4 5" xfId="3007" xr:uid="{00000000-0005-0000-0000-000021070000}"/>
    <cellStyle name="DESTAQ1 4 4 5 2" xfId="4579" xr:uid="{00000000-0005-0000-0000-000022070000}"/>
    <cellStyle name="DESTAQ1 4 4 5 3" xfId="4578" xr:uid="{00000000-0005-0000-0000-000023070000}"/>
    <cellStyle name="DESTAQ1 4 4 6" xfId="3008" xr:uid="{00000000-0005-0000-0000-000024070000}"/>
    <cellStyle name="DESTAQ1 4 4 6 2" xfId="4581" xr:uid="{00000000-0005-0000-0000-000025070000}"/>
    <cellStyle name="DESTAQ1 4 4 6 3" xfId="4580" xr:uid="{00000000-0005-0000-0000-000026070000}"/>
    <cellStyle name="DESTAQ1 4 4 7" xfId="4572" xr:uid="{00000000-0005-0000-0000-000027070000}"/>
    <cellStyle name="DESTAQ1 4 5" xfId="3009" xr:uid="{00000000-0005-0000-0000-000028070000}"/>
    <cellStyle name="DESTAQ1 4 5 2" xfId="3010" xr:uid="{00000000-0005-0000-0000-000029070000}"/>
    <cellStyle name="DESTAQ1 4 5 2 2" xfId="4584" xr:uid="{00000000-0005-0000-0000-00002A070000}"/>
    <cellStyle name="DESTAQ1 4 5 2 3" xfId="4583" xr:uid="{00000000-0005-0000-0000-00002B070000}"/>
    <cellStyle name="DESTAQ1 4 5 3" xfId="3011" xr:uid="{00000000-0005-0000-0000-00002C070000}"/>
    <cellStyle name="DESTAQ1 4 5 3 2" xfId="4585" xr:uid="{00000000-0005-0000-0000-00002D070000}"/>
    <cellStyle name="DESTAQ1 4 5 4" xfId="3012" xr:uid="{00000000-0005-0000-0000-00002E070000}"/>
    <cellStyle name="DESTAQ1 4 5 4 2" xfId="4587" xr:uid="{00000000-0005-0000-0000-00002F070000}"/>
    <cellStyle name="DESTAQ1 4 5 4 3" xfId="4586" xr:uid="{00000000-0005-0000-0000-000030070000}"/>
    <cellStyle name="DESTAQ1 4 5 5" xfId="3013" xr:uid="{00000000-0005-0000-0000-000031070000}"/>
    <cellStyle name="DESTAQ1 4 5 5 2" xfId="4589" xr:uid="{00000000-0005-0000-0000-000032070000}"/>
    <cellStyle name="DESTAQ1 4 5 5 3" xfId="4588" xr:uid="{00000000-0005-0000-0000-000033070000}"/>
    <cellStyle name="DESTAQ1 4 5 6" xfId="3014" xr:uid="{00000000-0005-0000-0000-000034070000}"/>
    <cellStyle name="DESTAQ1 4 5 6 2" xfId="4591" xr:uid="{00000000-0005-0000-0000-000035070000}"/>
    <cellStyle name="DESTAQ1 4 5 6 3" xfId="4590" xr:uid="{00000000-0005-0000-0000-000036070000}"/>
    <cellStyle name="DESTAQ1 4 5 7" xfId="4582" xr:uid="{00000000-0005-0000-0000-000037070000}"/>
    <cellStyle name="DESTAQ1 4 6" xfId="4227" xr:uid="{00000000-0005-0000-0000-000038070000}"/>
    <cellStyle name="DESTAQ1 5" xfId="3015" xr:uid="{00000000-0005-0000-0000-000039070000}"/>
    <cellStyle name="DESTAQ1 5 2" xfId="4593" xr:uid="{00000000-0005-0000-0000-00003A070000}"/>
    <cellStyle name="DESTAQ1 5 3" xfId="4592" xr:uid="{00000000-0005-0000-0000-00003B070000}"/>
    <cellStyle name="DESTAQ1 6" xfId="2939" xr:uid="{00000000-0005-0000-0000-00003C070000}"/>
    <cellStyle name="Dezimal [0]_Compiling Utility Macros" xfId="598" xr:uid="{00000000-0005-0000-0000-00003D070000}"/>
    <cellStyle name="Dezimal_Compiling Utility Macros" xfId="599" xr:uid="{00000000-0005-0000-0000-00003E070000}"/>
    <cellStyle name="Dia" xfId="600" xr:uid="{00000000-0005-0000-0000-00003F070000}"/>
    <cellStyle name="Dia 2" xfId="1974" xr:uid="{00000000-0005-0000-0000-000040070000}"/>
    <cellStyle name="Dia 3" xfId="3016" xr:uid="{00000000-0005-0000-0000-000041070000}"/>
    <cellStyle name="Dotted Line" xfId="601" xr:uid="{00000000-0005-0000-0000-000042070000}"/>
    <cellStyle name="Dotted Line 2" xfId="1975" xr:uid="{00000000-0005-0000-0000-000043070000}"/>
    <cellStyle name="Dotted Line 3" xfId="3017" xr:uid="{00000000-0005-0000-0000-000044070000}"/>
    <cellStyle name="E&amp;Y House" xfId="602" xr:uid="{00000000-0005-0000-0000-000045070000}"/>
    <cellStyle name="E&amp;Y House 2" xfId="1976" xr:uid="{00000000-0005-0000-0000-000046070000}"/>
    <cellStyle name="E&amp;Y House 3" xfId="3018" xr:uid="{00000000-0005-0000-0000-000047070000}"/>
    <cellStyle name="Encabez1" xfId="603" xr:uid="{00000000-0005-0000-0000-000048070000}"/>
    <cellStyle name="Encabez1 2" xfId="1977" xr:uid="{00000000-0005-0000-0000-000049070000}"/>
    <cellStyle name="Encabez1 3" xfId="3019" xr:uid="{00000000-0005-0000-0000-00004A070000}"/>
    <cellStyle name="Encabez2" xfId="604" xr:uid="{00000000-0005-0000-0000-00004B070000}"/>
    <cellStyle name="Encabez2 2" xfId="1978" xr:uid="{00000000-0005-0000-0000-00004C070000}"/>
    <cellStyle name="Encabez2 3" xfId="3020" xr:uid="{00000000-0005-0000-0000-00004D070000}"/>
    <cellStyle name="Ênfase1 2" xfId="305" xr:uid="{00000000-0005-0000-0000-00004E070000}"/>
    <cellStyle name="Ênfase1 2 2" xfId="605" xr:uid="{00000000-0005-0000-0000-00004F070000}"/>
    <cellStyle name="Ênfase1 2 2 2" xfId="1979" xr:uid="{00000000-0005-0000-0000-000050070000}"/>
    <cellStyle name="Ênfase1 2 2 3" xfId="3022" xr:uid="{00000000-0005-0000-0000-000051070000}"/>
    <cellStyle name="Ênfase1 2 3" xfId="1742" xr:uid="{00000000-0005-0000-0000-000052070000}"/>
    <cellStyle name="Ênfase1 2 3 2" xfId="3023" xr:uid="{00000000-0005-0000-0000-000053070000}"/>
    <cellStyle name="Ênfase1 2 4" xfId="3024" xr:uid="{00000000-0005-0000-0000-000054070000}"/>
    <cellStyle name="Ênfase1 2 5" xfId="3021" xr:uid="{00000000-0005-0000-0000-000055070000}"/>
    <cellStyle name="Ênfase1 2_Plan2" xfId="3025" xr:uid="{00000000-0005-0000-0000-000056070000}"/>
    <cellStyle name="Ênfase1 3" xfId="606" xr:uid="{00000000-0005-0000-0000-000057070000}"/>
    <cellStyle name="Ênfase1 3 2" xfId="1980" xr:uid="{00000000-0005-0000-0000-000058070000}"/>
    <cellStyle name="Ênfase1 3 3" xfId="3026" xr:uid="{00000000-0005-0000-0000-000059070000}"/>
    <cellStyle name="Ênfase1 3_Income statement" xfId="1272" xr:uid="{00000000-0005-0000-0000-00005A070000}"/>
    <cellStyle name="Ênfase1 4" xfId="607" xr:uid="{00000000-0005-0000-0000-00005B070000}"/>
    <cellStyle name="Ênfase1 4 2" xfId="1981" xr:uid="{00000000-0005-0000-0000-00005C070000}"/>
    <cellStyle name="Ênfase1 4 3" xfId="3027" xr:uid="{00000000-0005-0000-0000-00005D070000}"/>
    <cellStyle name="Ênfase1 4_Income statement" xfId="1273" xr:uid="{00000000-0005-0000-0000-00005E070000}"/>
    <cellStyle name="Ênfase1 5" xfId="608" xr:uid="{00000000-0005-0000-0000-00005F070000}"/>
    <cellStyle name="Ênfase1 5 2" xfId="1982" xr:uid="{00000000-0005-0000-0000-000060070000}"/>
    <cellStyle name="Ênfase1 5 3" xfId="3028" xr:uid="{00000000-0005-0000-0000-000061070000}"/>
    <cellStyle name="Ênfase1 5_Income statement" xfId="1274" xr:uid="{00000000-0005-0000-0000-000062070000}"/>
    <cellStyle name="Ênfase1 6" xfId="609" xr:uid="{00000000-0005-0000-0000-000063070000}"/>
    <cellStyle name="Ênfase1 6 2" xfId="1983" xr:uid="{00000000-0005-0000-0000-000064070000}"/>
    <cellStyle name="Ênfase1 6 3" xfId="3029" xr:uid="{00000000-0005-0000-0000-000065070000}"/>
    <cellStyle name="Ênfase1 6_Income statement" xfId="1275" xr:uid="{00000000-0005-0000-0000-000066070000}"/>
    <cellStyle name="Ênfase1 7" xfId="1528" xr:uid="{00000000-0005-0000-0000-000067070000}"/>
    <cellStyle name="Ênfase1 7 2" xfId="5079" xr:uid="{00000000-0005-0000-0000-000068070000}"/>
    <cellStyle name="Ênfase1 8" xfId="4200" xr:uid="{00000000-0005-0000-0000-000069070000}"/>
    <cellStyle name="Ênfase2 2" xfId="306" xr:uid="{00000000-0005-0000-0000-00006A070000}"/>
    <cellStyle name="Ênfase2 2 2" xfId="610" xr:uid="{00000000-0005-0000-0000-00006B070000}"/>
    <cellStyle name="Ênfase2 2 2 2" xfId="1984" xr:uid="{00000000-0005-0000-0000-00006C070000}"/>
    <cellStyle name="Ênfase2 2 2 3" xfId="3031" xr:uid="{00000000-0005-0000-0000-00006D070000}"/>
    <cellStyle name="Ênfase2 2 3" xfId="1743" xr:uid="{00000000-0005-0000-0000-00006E070000}"/>
    <cellStyle name="Ênfase2 2 3 2" xfId="3032" xr:uid="{00000000-0005-0000-0000-00006F070000}"/>
    <cellStyle name="Ênfase2 2 4" xfId="3033" xr:uid="{00000000-0005-0000-0000-000070070000}"/>
    <cellStyle name="Ênfase2 2 5" xfId="3030" xr:uid="{00000000-0005-0000-0000-000071070000}"/>
    <cellStyle name="Ênfase2 2_Plan2" xfId="3034" xr:uid="{00000000-0005-0000-0000-000072070000}"/>
    <cellStyle name="Ênfase2 3" xfId="611" xr:uid="{00000000-0005-0000-0000-000073070000}"/>
    <cellStyle name="Ênfase2 3 2" xfId="1985" xr:uid="{00000000-0005-0000-0000-000074070000}"/>
    <cellStyle name="Ênfase2 3 3" xfId="3035" xr:uid="{00000000-0005-0000-0000-000075070000}"/>
    <cellStyle name="Ênfase2 3_Income statement" xfId="1276" xr:uid="{00000000-0005-0000-0000-000076070000}"/>
    <cellStyle name="Ênfase2 4" xfId="612" xr:uid="{00000000-0005-0000-0000-000077070000}"/>
    <cellStyle name="Ênfase2 4 2" xfId="1986" xr:uid="{00000000-0005-0000-0000-000078070000}"/>
    <cellStyle name="Ênfase2 4 3" xfId="3036" xr:uid="{00000000-0005-0000-0000-000079070000}"/>
    <cellStyle name="Ênfase2 4_Income statement" xfId="1277" xr:uid="{00000000-0005-0000-0000-00007A070000}"/>
    <cellStyle name="Ênfase2 5" xfId="613" xr:uid="{00000000-0005-0000-0000-00007B070000}"/>
    <cellStyle name="Ênfase2 5 2" xfId="1987" xr:uid="{00000000-0005-0000-0000-00007C070000}"/>
    <cellStyle name="Ênfase2 5 3" xfId="3037" xr:uid="{00000000-0005-0000-0000-00007D070000}"/>
    <cellStyle name="Ênfase2 5_Income statement" xfId="1278" xr:uid="{00000000-0005-0000-0000-00007E070000}"/>
    <cellStyle name="Ênfase2 6" xfId="614" xr:uid="{00000000-0005-0000-0000-00007F070000}"/>
    <cellStyle name="Ênfase2 6 2" xfId="1988" xr:uid="{00000000-0005-0000-0000-000080070000}"/>
    <cellStyle name="Ênfase2 6 3" xfId="3038" xr:uid="{00000000-0005-0000-0000-000081070000}"/>
    <cellStyle name="Ênfase2 6_Income statement" xfId="1279" xr:uid="{00000000-0005-0000-0000-000082070000}"/>
    <cellStyle name="Ênfase2 7" xfId="1532" xr:uid="{00000000-0005-0000-0000-000083070000}"/>
    <cellStyle name="Ênfase2 7 2" xfId="5083" xr:uid="{00000000-0005-0000-0000-000084070000}"/>
    <cellStyle name="Ênfase2 8" xfId="4204" xr:uid="{00000000-0005-0000-0000-000085070000}"/>
    <cellStyle name="Ênfase3 2" xfId="307" xr:uid="{00000000-0005-0000-0000-000086070000}"/>
    <cellStyle name="Ênfase3 2 2" xfId="615" xr:uid="{00000000-0005-0000-0000-000087070000}"/>
    <cellStyle name="Ênfase3 2 2 2" xfId="1989" xr:uid="{00000000-0005-0000-0000-000088070000}"/>
    <cellStyle name="Ênfase3 2 2 3" xfId="3040" xr:uid="{00000000-0005-0000-0000-000089070000}"/>
    <cellStyle name="Ênfase3 2 3" xfId="1744" xr:uid="{00000000-0005-0000-0000-00008A070000}"/>
    <cellStyle name="Ênfase3 2 3 2" xfId="3041" xr:uid="{00000000-0005-0000-0000-00008B070000}"/>
    <cellStyle name="Ênfase3 2 4" xfId="3042" xr:uid="{00000000-0005-0000-0000-00008C070000}"/>
    <cellStyle name="Ênfase3 2 5" xfId="3039" xr:uid="{00000000-0005-0000-0000-00008D070000}"/>
    <cellStyle name="Ênfase3 2_Plan2" xfId="3043" xr:uid="{00000000-0005-0000-0000-00008E070000}"/>
    <cellStyle name="Ênfase3 3" xfId="616" xr:uid="{00000000-0005-0000-0000-00008F070000}"/>
    <cellStyle name="Ênfase3 3 2" xfId="1990" xr:uid="{00000000-0005-0000-0000-000090070000}"/>
    <cellStyle name="Ênfase3 3 3" xfId="3044" xr:uid="{00000000-0005-0000-0000-000091070000}"/>
    <cellStyle name="Ênfase3 3_Income statement" xfId="1280" xr:uid="{00000000-0005-0000-0000-000092070000}"/>
    <cellStyle name="Ênfase3 4" xfId="617" xr:uid="{00000000-0005-0000-0000-000093070000}"/>
    <cellStyle name="Ênfase3 4 2" xfId="1991" xr:uid="{00000000-0005-0000-0000-000094070000}"/>
    <cellStyle name="Ênfase3 4 3" xfId="3045" xr:uid="{00000000-0005-0000-0000-000095070000}"/>
    <cellStyle name="Ênfase3 4_Income statement" xfId="1281" xr:uid="{00000000-0005-0000-0000-000096070000}"/>
    <cellStyle name="Ênfase3 5" xfId="618" xr:uid="{00000000-0005-0000-0000-000097070000}"/>
    <cellStyle name="Ênfase3 5 2" xfId="1992" xr:uid="{00000000-0005-0000-0000-000098070000}"/>
    <cellStyle name="Ênfase3 5 3" xfId="3046" xr:uid="{00000000-0005-0000-0000-000099070000}"/>
    <cellStyle name="Ênfase3 5_Income statement" xfId="1282" xr:uid="{00000000-0005-0000-0000-00009A070000}"/>
    <cellStyle name="Ênfase3 6" xfId="619" xr:uid="{00000000-0005-0000-0000-00009B070000}"/>
    <cellStyle name="Ênfase3 6 2" xfId="1993" xr:uid="{00000000-0005-0000-0000-00009C070000}"/>
    <cellStyle name="Ênfase3 6 3" xfId="3047" xr:uid="{00000000-0005-0000-0000-00009D070000}"/>
    <cellStyle name="Ênfase3 6_Income statement" xfId="1283" xr:uid="{00000000-0005-0000-0000-00009E070000}"/>
    <cellStyle name="Ênfase3 7" xfId="1536" xr:uid="{00000000-0005-0000-0000-00009F070000}"/>
    <cellStyle name="Ênfase3 7 2" xfId="5087" xr:uid="{00000000-0005-0000-0000-0000A0070000}"/>
    <cellStyle name="Ênfase3 8" xfId="4208" xr:uid="{00000000-0005-0000-0000-0000A1070000}"/>
    <cellStyle name="Ênfase4 2" xfId="308" xr:uid="{00000000-0005-0000-0000-0000A2070000}"/>
    <cellStyle name="Ênfase4 2 2" xfId="620" xr:uid="{00000000-0005-0000-0000-0000A3070000}"/>
    <cellStyle name="Ênfase4 2 2 2" xfId="1994" xr:uid="{00000000-0005-0000-0000-0000A4070000}"/>
    <cellStyle name="Ênfase4 2 2 3" xfId="3049" xr:uid="{00000000-0005-0000-0000-0000A5070000}"/>
    <cellStyle name="Ênfase4 2 3" xfId="1745" xr:uid="{00000000-0005-0000-0000-0000A6070000}"/>
    <cellStyle name="Ênfase4 2 3 2" xfId="3050" xr:uid="{00000000-0005-0000-0000-0000A7070000}"/>
    <cellStyle name="Ênfase4 2 4" xfId="3051" xr:uid="{00000000-0005-0000-0000-0000A8070000}"/>
    <cellStyle name="Ênfase4 2 5" xfId="3048" xr:uid="{00000000-0005-0000-0000-0000A9070000}"/>
    <cellStyle name="Ênfase4 2_Plan2" xfId="3052" xr:uid="{00000000-0005-0000-0000-0000AA070000}"/>
    <cellStyle name="Ênfase4 3" xfId="621" xr:uid="{00000000-0005-0000-0000-0000AB070000}"/>
    <cellStyle name="Ênfase4 3 2" xfId="1995" xr:uid="{00000000-0005-0000-0000-0000AC070000}"/>
    <cellStyle name="Ênfase4 3 3" xfId="3053" xr:uid="{00000000-0005-0000-0000-0000AD070000}"/>
    <cellStyle name="Ênfase4 3_Income statement" xfId="1284" xr:uid="{00000000-0005-0000-0000-0000AE070000}"/>
    <cellStyle name="Ênfase4 4" xfId="622" xr:uid="{00000000-0005-0000-0000-0000AF070000}"/>
    <cellStyle name="Ênfase4 4 2" xfId="1996" xr:uid="{00000000-0005-0000-0000-0000B0070000}"/>
    <cellStyle name="Ênfase4 4 3" xfId="3054" xr:uid="{00000000-0005-0000-0000-0000B1070000}"/>
    <cellStyle name="Ênfase4 4_Income statement" xfId="1285" xr:uid="{00000000-0005-0000-0000-0000B2070000}"/>
    <cellStyle name="Ênfase4 5" xfId="623" xr:uid="{00000000-0005-0000-0000-0000B3070000}"/>
    <cellStyle name="Ênfase4 5 2" xfId="1997" xr:uid="{00000000-0005-0000-0000-0000B4070000}"/>
    <cellStyle name="Ênfase4 5 3" xfId="3055" xr:uid="{00000000-0005-0000-0000-0000B5070000}"/>
    <cellStyle name="Ênfase4 5_Income statement" xfId="1286" xr:uid="{00000000-0005-0000-0000-0000B6070000}"/>
    <cellStyle name="Ênfase4 6" xfId="624" xr:uid="{00000000-0005-0000-0000-0000B7070000}"/>
    <cellStyle name="Ênfase4 6 2" xfId="1998" xr:uid="{00000000-0005-0000-0000-0000B8070000}"/>
    <cellStyle name="Ênfase4 6 3" xfId="3056" xr:uid="{00000000-0005-0000-0000-0000B9070000}"/>
    <cellStyle name="Ênfase4 6_Income statement" xfId="1287" xr:uid="{00000000-0005-0000-0000-0000BA070000}"/>
    <cellStyle name="Ênfase4 7" xfId="1540" xr:uid="{00000000-0005-0000-0000-0000BB070000}"/>
    <cellStyle name="Ênfase4 7 2" xfId="5091" xr:uid="{00000000-0005-0000-0000-0000BC070000}"/>
    <cellStyle name="Ênfase4 8" xfId="4212" xr:uid="{00000000-0005-0000-0000-0000BD070000}"/>
    <cellStyle name="Ênfase5 2" xfId="309" xr:uid="{00000000-0005-0000-0000-0000BE070000}"/>
    <cellStyle name="Ênfase5 2 2" xfId="625" xr:uid="{00000000-0005-0000-0000-0000BF070000}"/>
    <cellStyle name="Ênfase5 2 2 2" xfId="1999" xr:uid="{00000000-0005-0000-0000-0000C0070000}"/>
    <cellStyle name="Ênfase5 2 2 3" xfId="3058" xr:uid="{00000000-0005-0000-0000-0000C1070000}"/>
    <cellStyle name="Ênfase5 2 3" xfId="1746" xr:uid="{00000000-0005-0000-0000-0000C2070000}"/>
    <cellStyle name="Ênfase5 2 3 2" xfId="3059" xr:uid="{00000000-0005-0000-0000-0000C3070000}"/>
    <cellStyle name="Ênfase5 2 4" xfId="3060" xr:uid="{00000000-0005-0000-0000-0000C4070000}"/>
    <cellStyle name="Ênfase5 2 5" xfId="3057" xr:uid="{00000000-0005-0000-0000-0000C5070000}"/>
    <cellStyle name="Ênfase5 2_Plan2" xfId="3061" xr:uid="{00000000-0005-0000-0000-0000C6070000}"/>
    <cellStyle name="Ênfase5 3" xfId="626" xr:uid="{00000000-0005-0000-0000-0000C7070000}"/>
    <cellStyle name="Ênfase5 3 2" xfId="2000" xr:uid="{00000000-0005-0000-0000-0000C8070000}"/>
    <cellStyle name="Ênfase5 3 3" xfId="3062" xr:uid="{00000000-0005-0000-0000-0000C9070000}"/>
    <cellStyle name="Ênfase5 3_Income statement" xfId="1288" xr:uid="{00000000-0005-0000-0000-0000CA070000}"/>
    <cellStyle name="Ênfase5 4" xfId="627" xr:uid="{00000000-0005-0000-0000-0000CB070000}"/>
    <cellStyle name="Ênfase5 4 2" xfId="2001" xr:uid="{00000000-0005-0000-0000-0000CC070000}"/>
    <cellStyle name="Ênfase5 4 3" xfId="3063" xr:uid="{00000000-0005-0000-0000-0000CD070000}"/>
    <cellStyle name="Ênfase5 4_Income statement" xfId="1289" xr:uid="{00000000-0005-0000-0000-0000CE070000}"/>
    <cellStyle name="Ênfase5 5" xfId="628" xr:uid="{00000000-0005-0000-0000-0000CF070000}"/>
    <cellStyle name="Ênfase5 5 2" xfId="2002" xr:uid="{00000000-0005-0000-0000-0000D0070000}"/>
    <cellStyle name="Ênfase5 5 3" xfId="3064" xr:uid="{00000000-0005-0000-0000-0000D1070000}"/>
    <cellStyle name="Ênfase5 5_Income statement" xfId="1290" xr:uid="{00000000-0005-0000-0000-0000D2070000}"/>
    <cellStyle name="Ênfase5 6" xfId="629" xr:uid="{00000000-0005-0000-0000-0000D3070000}"/>
    <cellStyle name="Ênfase5 6 2" xfId="2003" xr:uid="{00000000-0005-0000-0000-0000D4070000}"/>
    <cellStyle name="Ênfase5 6 3" xfId="3065" xr:uid="{00000000-0005-0000-0000-0000D5070000}"/>
    <cellStyle name="Ênfase5 6_Income statement" xfId="1291" xr:uid="{00000000-0005-0000-0000-0000D6070000}"/>
    <cellStyle name="Ênfase5 7" xfId="1544" xr:uid="{00000000-0005-0000-0000-0000D7070000}"/>
    <cellStyle name="Ênfase5 7 2" xfId="5095" xr:uid="{00000000-0005-0000-0000-0000D8070000}"/>
    <cellStyle name="Ênfase5 8" xfId="4216" xr:uid="{00000000-0005-0000-0000-0000D9070000}"/>
    <cellStyle name="Ênfase6 2" xfId="310" xr:uid="{00000000-0005-0000-0000-0000DA070000}"/>
    <cellStyle name="Ênfase6 2 2" xfId="630" xr:uid="{00000000-0005-0000-0000-0000DB070000}"/>
    <cellStyle name="Ênfase6 2 2 2" xfId="2004" xr:uid="{00000000-0005-0000-0000-0000DC070000}"/>
    <cellStyle name="Ênfase6 2 2 3" xfId="3067" xr:uid="{00000000-0005-0000-0000-0000DD070000}"/>
    <cellStyle name="Ênfase6 2 3" xfId="1747" xr:uid="{00000000-0005-0000-0000-0000DE070000}"/>
    <cellStyle name="Ênfase6 2 3 2" xfId="3068" xr:uid="{00000000-0005-0000-0000-0000DF070000}"/>
    <cellStyle name="Ênfase6 2 4" xfId="3069" xr:uid="{00000000-0005-0000-0000-0000E0070000}"/>
    <cellStyle name="Ênfase6 2 5" xfId="3066" xr:uid="{00000000-0005-0000-0000-0000E1070000}"/>
    <cellStyle name="Ênfase6 2_Plan2" xfId="3070" xr:uid="{00000000-0005-0000-0000-0000E2070000}"/>
    <cellStyle name="Ênfase6 3" xfId="631" xr:uid="{00000000-0005-0000-0000-0000E3070000}"/>
    <cellStyle name="Ênfase6 3 2" xfId="2005" xr:uid="{00000000-0005-0000-0000-0000E4070000}"/>
    <cellStyle name="Ênfase6 3 3" xfId="3071" xr:uid="{00000000-0005-0000-0000-0000E5070000}"/>
    <cellStyle name="Ênfase6 3_Income statement" xfId="1292" xr:uid="{00000000-0005-0000-0000-0000E6070000}"/>
    <cellStyle name="Ênfase6 4" xfId="632" xr:uid="{00000000-0005-0000-0000-0000E7070000}"/>
    <cellStyle name="Ênfase6 4 2" xfId="2006" xr:uid="{00000000-0005-0000-0000-0000E8070000}"/>
    <cellStyle name="Ênfase6 4 3" xfId="3072" xr:uid="{00000000-0005-0000-0000-0000E9070000}"/>
    <cellStyle name="Ênfase6 4_Income statement" xfId="1293" xr:uid="{00000000-0005-0000-0000-0000EA070000}"/>
    <cellStyle name="Ênfase6 5" xfId="633" xr:uid="{00000000-0005-0000-0000-0000EB070000}"/>
    <cellStyle name="Ênfase6 5 2" xfId="2007" xr:uid="{00000000-0005-0000-0000-0000EC070000}"/>
    <cellStyle name="Ênfase6 5 3" xfId="3073" xr:uid="{00000000-0005-0000-0000-0000ED070000}"/>
    <cellStyle name="Ênfase6 5_Income statement" xfId="1294" xr:uid="{00000000-0005-0000-0000-0000EE070000}"/>
    <cellStyle name="Ênfase6 6" xfId="634" xr:uid="{00000000-0005-0000-0000-0000EF070000}"/>
    <cellStyle name="Ênfase6 6 2" xfId="2008" xr:uid="{00000000-0005-0000-0000-0000F0070000}"/>
    <cellStyle name="Ênfase6 6 3" xfId="3074" xr:uid="{00000000-0005-0000-0000-0000F1070000}"/>
    <cellStyle name="Ênfase6 6_Income statement" xfId="1295" xr:uid="{00000000-0005-0000-0000-0000F2070000}"/>
    <cellStyle name="Ênfase6 7" xfId="1548" xr:uid="{00000000-0005-0000-0000-0000F3070000}"/>
    <cellStyle name="Ênfase6 7 2" xfId="5099" xr:uid="{00000000-0005-0000-0000-0000F4070000}"/>
    <cellStyle name="Ênfase6 8" xfId="4220" xr:uid="{00000000-0005-0000-0000-0000F5070000}"/>
    <cellStyle name="Enter Currency (0)" xfId="635" xr:uid="{00000000-0005-0000-0000-0000F6070000}"/>
    <cellStyle name="Enter Currency (0) 2" xfId="2009" xr:uid="{00000000-0005-0000-0000-0000F7070000}"/>
    <cellStyle name="Enter Currency (0) 3" xfId="3075" xr:uid="{00000000-0005-0000-0000-0000F8070000}"/>
    <cellStyle name="Enter Currency (2)" xfId="636" xr:uid="{00000000-0005-0000-0000-0000F9070000}"/>
    <cellStyle name="Enter Currency (2) 2" xfId="2010" xr:uid="{00000000-0005-0000-0000-0000FA070000}"/>
    <cellStyle name="Enter Currency (2) 3" xfId="3076" xr:uid="{00000000-0005-0000-0000-0000FB070000}"/>
    <cellStyle name="Enter Units (0)" xfId="637" xr:uid="{00000000-0005-0000-0000-0000FC070000}"/>
    <cellStyle name="Enter Units (0) 2" xfId="2011" xr:uid="{00000000-0005-0000-0000-0000FD070000}"/>
    <cellStyle name="Enter Units (0) 3" xfId="3077" xr:uid="{00000000-0005-0000-0000-0000FE070000}"/>
    <cellStyle name="Enter Units (1)" xfId="638" xr:uid="{00000000-0005-0000-0000-0000FF070000}"/>
    <cellStyle name="Enter Units (1) 2" xfId="2012" xr:uid="{00000000-0005-0000-0000-000000080000}"/>
    <cellStyle name="Enter Units (1) 3" xfId="3078" xr:uid="{00000000-0005-0000-0000-000001080000}"/>
    <cellStyle name="Enter Units (2)" xfId="639" xr:uid="{00000000-0005-0000-0000-000002080000}"/>
    <cellStyle name="Enter Units (2) 2" xfId="2013" xr:uid="{00000000-0005-0000-0000-000003080000}"/>
    <cellStyle name="Enter Units (2) 3" xfId="3079" xr:uid="{00000000-0005-0000-0000-000004080000}"/>
    <cellStyle name="Entered" xfId="640" xr:uid="{00000000-0005-0000-0000-000005080000}"/>
    <cellStyle name="Entered 2" xfId="2014" xr:uid="{00000000-0005-0000-0000-000006080000}"/>
    <cellStyle name="Entered 3" xfId="3080" xr:uid="{00000000-0005-0000-0000-000007080000}"/>
    <cellStyle name="Entrada" xfId="695" builtinId="20" customBuiltin="1"/>
    <cellStyle name="Entrada 2" xfId="311" xr:uid="{00000000-0005-0000-0000-000008080000}"/>
    <cellStyle name="Entrada 2 10" xfId="3082" xr:uid="{00000000-0005-0000-0000-000009080000}"/>
    <cellStyle name="Entrada 2 10 2" xfId="4594" xr:uid="{00000000-0005-0000-0000-00000A080000}"/>
    <cellStyle name="Entrada 2 11" xfId="3081" xr:uid="{00000000-0005-0000-0000-00000B080000}"/>
    <cellStyle name="Entrada 2 2" xfId="641" xr:uid="{00000000-0005-0000-0000-00000C080000}"/>
    <cellStyle name="Entrada 2 2 2" xfId="2015" xr:uid="{00000000-0005-0000-0000-00000D080000}"/>
    <cellStyle name="Entrada 2 2 2 2" xfId="3085" xr:uid="{00000000-0005-0000-0000-00000E080000}"/>
    <cellStyle name="Entrada 2 2 2 3" xfId="3086" xr:uid="{00000000-0005-0000-0000-00000F080000}"/>
    <cellStyle name="Entrada 2 2 2 3 2" xfId="4595" xr:uid="{00000000-0005-0000-0000-000010080000}"/>
    <cellStyle name="Entrada 2 2 2 4" xfId="3087" xr:uid="{00000000-0005-0000-0000-000011080000}"/>
    <cellStyle name="Entrada 2 2 2 4 2" xfId="4596" xr:uid="{00000000-0005-0000-0000-000012080000}"/>
    <cellStyle name="Entrada 2 2 2 5" xfId="3088" xr:uid="{00000000-0005-0000-0000-000013080000}"/>
    <cellStyle name="Entrada 2 2 2 5 2" xfId="4597" xr:uid="{00000000-0005-0000-0000-000014080000}"/>
    <cellStyle name="Entrada 2 2 2 6" xfId="3089" xr:uid="{00000000-0005-0000-0000-000015080000}"/>
    <cellStyle name="Entrada 2 2 2 6 2" xfId="4598" xr:uid="{00000000-0005-0000-0000-000016080000}"/>
    <cellStyle name="Entrada 2 2 2 7" xfId="3084" xr:uid="{00000000-0005-0000-0000-000017080000}"/>
    <cellStyle name="Entrada 2 2 3" xfId="3090" xr:uid="{00000000-0005-0000-0000-000018080000}"/>
    <cellStyle name="Entrada 2 2 4" xfId="3091" xr:uid="{00000000-0005-0000-0000-000019080000}"/>
    <cellStyle name="Entrada 2 2 4 2" xfId="4599" xr:uid="{00000000-0005-0000-0000-00001A080000}"/>
    <cellStyle name="Entrada 2 2 5" xfId="3092" xr:uid="{00000000-0005-0000-0000-00001B080000}"/>
    <cellStyle name="Entrada 2 2 5 2" xfId="4600" xr:uid="{00000000-0005-0000-0000-00001C080000}"/>
    <cellStyle name="Entrada 2 2 6" xfId="3093" xr:uid="{00000000-0005-0000-0000-00001D080000}"/>
    <cellStyle name="Entrada 2 2 6 2" xfId="4601" xr:uid="{00000000-0005-0000-0000-00001E080000}"/>
    <cellStyle name="Entrada 2 2 7" xfId="3094" xr:uid="{00000000-0005-0000-0000-00001F080000}"/>
    <cellStyle name="Entrada 2 2 7 2" xfId="4602" xr:uid="{00000000-0005-0000-0000-000020080000}"/>
    <cellStyle name="Entrada 2 2 8" xfId="3083" xr:uid="{00000000-0005-0000-0000-000021080000}"/>
    <cellStyle name="Entrada 2 3" xfId="1748" xr:uid="{00000000-0005-0000-0000-000022080000}"/>
    <cellStyle name="Entrada 2 3 2" xfId="3095" xr:uid="{00000000-0005-0000-0000-000023080000}"/>
    <cellStyle name="Entrada 2 4" xfId="3096" xr:uid="{00000000-0005-0000-0000-000024080000}"/>
    <cellStyle name="Entrada 2 4 2" xfId="3097" xr:uid="{00000000-0005-0000-0000-000025080000}"/>
    <cellStyle name="Entrada 2 4 3" xfId="4603" xr:uid="{00000000-0005-0000-0000-000026080000}"/>
    <cellStyle name="Entrada 2 4_Plan2" xfId="3098" xr:uid="{00000000-0005-0000-0000-000027080000}"/>
    <cellStyle name="Entrada 2 5" xfId="3099" xr:uid="{00000000-0005-0000-0000-000028080000}"/>
    <cellStyle name="Entrada 2 6" xfId="3100" xr:uid="{00000000-0005-0000-0000-000029080000}"/>
    <cellStyle name="Entrada 2 7" xfId="3101" xr:uid="{00000000-0005-0000-0000-00002A080000}"/>
    <cellStyle name="Entrada 2 7 2" xfId="4604" xr:uid="{00000000-0005-0000-0000-00002B080000}"/>
    <cellStyle name="Entrada 2 8" xfId="3102" xr:uid="{00000000-0005-0000-0000-00002C080000}"/>
    <cellStyle name="Entrada 2 8 2" xfId="4605" xr:uid="{00000000-0005-0000-0000-00002D080000}"/>
    <cellStyle name="Entrada 2 9" xfId="3103" xr:uid="{00000000-0005-0000-0000-00002E080000}"/>
    <cellStyle name="Entrada 2 9 2" xfId="4606" xr:uid="{00000000-0005-0000-0000-00002F080000}"/>
    <cellStyle name="Entrada 2_Plan2" xfId="3104" xr:uid="{00000000-0005-0000-0000-000030080000}"/>
    <cellStyle name="Entrada 3" xfId="642" xr:uid="{00000000-0005-0000-0000-000031080000}"/>
    <cellStyle name="Entrada 3 2" xfId="2016" xr:uid="{00000000-0005-0000-0000-000032080000}"/>
    <cellStyle name="Entrada 3 3" xfId="3105" xr:uid="{00000000-0005-0000-0000-000033080000}"/>
    <cellStyle name="Entrada 3_Income statement" xfId="1296" xr:uid="{00000000-0005-0000-0000-000034080000}"/>
    <cellStyle name="Entrada 4" xfId="643" xr:uid="{00000000-0005-0000-0000-000035080000}"/>
    <cellStyle name="Entrada 4 2" xfId="2017" xr:uid="{00000000-0005-0000-0000-000036080000}"/>
    <cellStyle name="Entrada 4 3" xfId="3106" xr:uid="{00000000-0005-0000-0000-000037080000}"/>
    <cellStyle name="Entrada 4_Income statement" xfId="1297" xr:uid="{00000000-0005-0000-0000-000038080000}"/>
    <cellStyle name="Entrada 5" xfId="644" xr:uid="{00000000-0005-0000-0000-000039080000}"/>
    <cellStyle name="Entrada 5 2" xfId="2018" xr:uid="{00000000-0005-0000-0000-00003A080000}"/>
    <cellStyle name="Entrada 5 3" xfId="3107" xr:uid="{00000000-0005-0000-0000-00003B080000}"/>
    <cellStyle name="Entrada 5_Income statement" xfId="1298" xr:uid="{00000000-0005-0000-0000-00003C080000}"/>
    <cellStyle name="Entrada 6" xfId="645" xr:uid="{00000000-0005-0000-0000-00003D080000}"/>
    <cellStyle name="Entrada 6 2" xfId="2019" xr:uid="{00000000-0005-0000-0000-00003E080000}"/>
    <cellStyle name="Entrada 6 3" xfId="3108" xr:uid="{00000000-0005-0000-0000-00003F080000}"/>
    <cellStyle name="Entrada 6_Income statement" xfId="1299" xr:uid="{00000000-0005-0000-0000-000040080000}"/>
    <cellStyle name="Entrada 7" xfId="1519" xr:uid="{00000000-0005-0000-0000-000041080000}"/>
    <cellStyle name="Entrada 7 2" xfId="5071" xr:uid="{00000000-0005-0000-0000-000042080000}"/>
    <cellStyle name="Entrada 8" xfId="4191" xr:uid="{00000000-0005-0000-0000-000043080000}"/>
    <cellStyle name="Euro" xfId="646" xr:uid="{00000000-0005-0000-0000-000044080000}"/>
    <cellStyle name="Euro 10" xfId="2365" xr:uid="{00000000-0005-0000-0000-000045080000}"/>
    <cellStyle name="Euro 11" xfId="3109" xr:uid="{00000000-0005-0000-0000-000046080000}"/>
    <cellStyle name="Euro 2" xfId="647" xr:uid="{00000000-0005-0000-0000-000047080000}"/>
    <cellStyle name="Euro 2 10" xfId="5425" xr:uid="{00000000-0005-0000-0000-000048080000}"/>
    <cellStyle name="Euro 2 2" xfId="648" xr:uid="{00000000-0005-0000-0000-000049080000}"/>
    <cellStyle name="Euro 2 2 2" xfId="2022" xr:uid="{00000000-0005-0000-0000-00004A080000}"/>
    <cellStyle name="Euro 2 2 3" xfId="3111" xr:uid="{00000000-0005-0000-0000-00004B080000}"/>
    <cellStyle name="Euro 2 2_Income statement" xfId="1302" xr:uid="{00000000-0005-0000-0000-00004C080000}"/>
    <cellStyle name="Euro 2 3" xfId="2021" xr:uid="{00000000-0005-0000-0000-00004D080000}"/>
    <cellStyle name="Euro 2 4" xfId="2309" xr:uid="{00000000-0005-0000-0000-00004E080000}"/>
    <cellStyle name="Euro 2 5" xfId="2339" xr:uid="{00000000-0005-0000-0000-00004F080000}"/>
    <cellStyle name="Euro 2 6" xfId="2306" xr:uid="{00000000-0005-0000-0000-000050080000}"/>
    <cellStyle name="Euro 2 7" xfId="3110" xr:uid="{00000000-0005-0000-0000-000051080000}"/>
    <cellStyle name="Euro 2 8" xfId="5277" xr:uid="{00000000-0005-0000-0000-000052080000}"/>
    <cellStyle name="Euro 2 9" xfId="5363" xr:uid="{00000000-0005-0000-0000-000053080000}"/>
    <cellStyle name="Euro 2_Income statement" xfId="1301" xr:uid="{00000000-0005-0000-0000-000054080000}"/>
    <cellStyle name="Euro 3" xfId="649" xr:uid="{00000000-0005-0000-0000-000055080000}"/>
    <cellStyle name="Euro 3 2" xfId="650" xr:uid="{00000000-0005-0000-0000-000056080000}"/>
    <cellStyle name="Euro 3 2 2" xfId="2024" xr:uid="{00000000-0005-0000-0000-000057080000}"/>
    <cellStyle name="Euro 3 2 3" xfId="3113" xr:uid="{00000000-0005-0000-0000-000058080000}"/>
    <cellStyle name="Euro 3 2_Income statement" xfId="1304" xr:uid="{00000000-0005-0000-0000-000059080000}"/>
    <cellStyle name="Euro 3 3" xfId="2023" xr:uid="{00000000-0005-0000-0000-00005A080000}"/>
    <cellStyle name="Euro 3 4" xfId="3112" xr:uid="{00000000-0005-0000-0000-00005B080000}"/>
    <cellStyle name="Euro 3_Income statement" xfId="1303" xr:uid="{00000000-0005-0000-0000-00005C080000}"/>
    <cellStyle name="Euro 4" xfId="651" xr:uid="{00000000-0005-0000-0000-00005D080000}"/>
    <cellStyle name="Euro 4 2" xfId="652" xr:uid="{00000000-0005-0000-0000-00005E080000}"/>
    <cellStyle name="Euro 4 2 2" xfId="2026" xr:uid="{00000000-0005-0000-0000-00005F080000}"/>
    <cellStyle name="Euro 4 2 3" xfId="3115" xr:uid="{00000000-0005-0000-0000-000060080000}"/>
    <cellStyle name="Euro 4 2_Income statement" xfId="1306" xr:uid="{00000000-0005-0000-0000-000061080000}"/>
    <cellStyle name="Euro 4 3" xfId="2025" xr:uid="{00000000-0005-0000-0000-000062080000}"/>
    <cellStyle name="Euro 4 4" xfId="3114" xr:uid="{00000000-0005-0000-0000-000063080000}"/>
    <cellStyle name="Euro 4_Income statement" xfId="1305" xr:uid="{00000000-0005-0000-0000-000064080000}"/>
    <cellStyle name="Euro 5" xfId="653" xr:uid="{00000000-0005-0000-0000-000065080000}"/>
    <cellStyle name="Euro 5 2" xfId="654" xr:uid="{00000000-0005-0000-0000-000066080000}"/>
    <cellStyle name="Euro 5 2 2" xfId="2028" xr:uid="{00000000-0005-0000-0000-000067080000}"/>
    <cellStyle name="Euro 5 2 3" xfId="3117" xr:uid="{00000000-0005-0000-0000-000068080000}"/>
    <cellStyle name="Euro 5 2_Income statement" xfId="1308" xr:uid="{00000000-0005-0000-0000-000069080000}"/>
    <cellStyle name="Euro 5 3" xfId="2027" xr:uid="{00000000-0005-0000-0000-00006A080000}"/>
    <cellStyle name="Euro 5 4" xfId="3116" xr:uid="{00000000-0005-0000-0000-00006B080000}"/>
    <cellStyle name="Euro 5_Income statement" xfId="1307" xr:uid="{00000000-0005-0000-0000-00006C080000}"/>
    <cellStyle name="Euro 6" xfId="655" xr:uid="{00000000-0005-0000-0000-00006D080000}"/>
    <cellStyle name="Euro 6 2" xfId="656" xr:uid="{00000000-0005-0000-0000-00006E080000}"/>
    <cellStyle name="Euro 6 2 2" xfId="2030" xr:uid="{00000000-0005-0000-0000-00006F080000}"/>
    <cellStyle name="Euro 6 2 3" xfId="3119" xr:uid="{00000000-0005-0000-0000-000070080000}"/>
    <cellStyle name="Euro 6 2_Income statement" xfId="1310" xr:uid="{00000000-0005-0000-0000-000071080000}"/>
    <cellStyle name="Euro 6 3" xfId="2029" xr:uid="{00000000-0005-0000-0000-000072080000}"/>
    <cellStyle name="Euro 6 4" xfId="3118" xr:uid="{00000000-0005-0000-0000-000073080000}"/>
    <cellStyle name="Euro 6_Income statement" xfId="1309" xr:uid="{00000000-0005-0000-0000-000074080000}"/>
    <cellStyle name="Euro 7" xfId="2020" xr:uid="{00000000-0005-0000-0000-000075080000}"/>
    <cellStyle name="Euro 8" xfId="2308" xr:uid="{00000000-0005-0000-0000-000076080000}"/>
    <cellStyle name="Euro 9" xfId="2368" xr:uid="{00000000-0005-0000-0000-000077080000}"/>
    <cellStyle name="Euro_Income statement" xfId="1300" xr:uid="{00000000-0005-0000-0000-000078080000}"/>
    <cellStyle name="Explanatory Text" xfId="11" xr:uid="{00000000-0005-0000-0000-000079080000}"/>
    <cellStyle name="Explanatory Text 2" xfId="2031" xr:uid="{00000000-0005-0000-0000-00007A080000}"/>
    <cellStyle name="Explanatory Text 3" xfId="3120" xr:uid="{00000000-0005-0000-0000-00007B080000}"/>
    <cellStyle name="EY House" xfId="657" xr:uid="{00000000-0005-0000-0000-00007C080000}"/>
    <cellStyle name="EY House 2" xfId="2032" xr:uid="{00000000-0005-0000-0000-00007D080000}"/>
    <cellStyle name="EY House 3" xfId="3121" xr:uid="{00000000-0005-0000-0000-00007E080000}"/>
    <cellStyle name="F2" xfId="658" xr:uid="{00000000-0005-0000-0000-00007F080000}"/>
    <cellStyle name="F2 2" xfId="2033" xr:uid="{00000000-0005-0000-0000-000080080000}"/>
    <cellStyle name="F2 3" xfId="3122" xr:uid="{00000000-0005-0000-0000-000081080000}"/>
    <cellStyle name="F3" xfId="659" xr:uid="{00000000-0005-0000-0000-000082080000}"/>
    <cellStyle name="F3 2" xfId="2034" xr:uid="{00000000-0005-0000-0000-000083080000}"/>
    <cellStyle name="F3 3" xfId="3123" xr:uid="{00000000-0005-0000-0000-000084080000}"/>
    <cellStyle name="F4" xfId="660" xr:uid="{00000000-0005-0000-0000-000085080000}"/>
    <cellStyle name="F4 2" xfId="2035" xr:uid="{00000000-0005-0000-0000-000086080000}"/>
    <cellStyle name="F4 3" xfId="3124" xr:uid="{00000000-0005-0000-0000-000087080000}"/>
    <cellStyle name="F5" xfId="661" xr:uid="{00000000-0005-0000-0000-000088080000}"/>
    <cellStyle name="F5 2" xfId="2036" xr:uid="{00000000-0005-0000-0000-000089080000}"/>
    <cellStyle name="F5 3" xfId="3125" xr:uid="{00000000-0005-0000-0000-00008A080000}"/>
    <cellStyle name="F6" xfId="662" xr:uid="{00000000-0005-0000-0000-00008B080000}"/>
    <cellStyle name="F6 2" xfId="2037" xr:uid="{00000000-0005-0000-0000-00008C080000}"/>
    <cellStyle name="F6 3" xfId="3126" xr:uid="{00000000-0005-0000-0000-00008D080000}"/>
    <cellStyle name="F7" xfId="663" xr:uid="{00000000-0005-0000-0000-00008E080000}"/>
    <cellStyle name="F7 2" xfId="2038" xr:uid="{00000000-0005-0000-0000-00008F080000}"/>
    <cellStyle name="F7 3" xfId="3127" xr:uid="{00000000-0005-0000-0000-000090080000}"/>
    <cellStyle name="F8" xfId="664" xr:uid="{00000000-0005-0000-0000-000091080000}"/>
    <cellStyle name="F8 2" xfId="2039" xr:uid="{00000000-0005-0000-0000-000092080000}"/>
    <cellStyle name="F8 3" xfId="3128" xr:uid="{00000000-0005-0000-0000-000093080000}"/>
    <cellStyle name="Feature" xfId="665" xr:uid="{00000000-0005-0000-0000-000094080000}"/>
    <cellStyle name="Fijo" xfId="666" xr:uid="{00000000-0005-0000-0000-000095080000}"/>
    <cellStyle name="Fijo 2" xfId="2040" xr:uid="{00000000-0005-0000-0000-000096080000}"/>
    <cellStyle name="Fijo 3" xfId="3129" xr:uid="{00000000-0005-0000-0000-000097080000}"/>
    <cellStyle name="Financiero" xfId="667" xr:uid="{00000000-0005-0000-0000-000098080000}"/>
    <cellStyle name="Financiero 2" xfId="2041" xr:uid="{00000000-0005-0000-0000-000099080000}"/>
    <cellStyle name="Financiero 3" xfId="3130" xr:uid="{00000000-0005-0000-0000-00009A080000}"/>
    <cellStyle name="Fixed" xfId="1120" xr:uid="{00000000-0005-0000-0000-00009B080000}"/>
    <cellStyle name="Fixo" xfId="668" xr:uid="{00000000-0005-0000-0000-00009C080000}"/>
    <cellStyle name="Footnote" xfId="669" xr:uid="{00000000-0005-0000-0000-00009D080000}"/>
    <cellStyle name="Footnote 2" xfId="2042" xr:uid="{00000000-0005-0000-0000-00009E080000}"/>
    <cellStyle name="Footnote 3" xfId="3132" xr:uid="{00000000-0005-0000-0000-00009F080000}"/>
    <cellStyle name="Format Number Column" xfId="45" xr:uid="{00000000-0005-0000-0000-0000A0080000}"/>
    <cellStyle name="Format Number Column 2" xfId="670" xr:uid="{00000000-0005-0000-0000-0000A1080000}"/>
    <cellStyle name="Format Number Column 2 2" xfId="2043" xr:uid="{00000000-0005-0000-0000-0000A2080000}"/>
    <cellStyle name="Format Number Column 2 3" xfId="3133" xr:uid="{00000000-0005-0000-0000-0000A3080000}"/>
    <cellStyle name="Format Number Column 2_Income statement" xfId="1311" xr:uid="{00000000-0005-0000-0000-0000A4080000}"/>
    <cellStyle name="Format Number Column 3" xfId="671" xr:uid="{00000000-0005-0000-0000-0000A5080000}"/>
    <cellStyle name="Format Number Column 3 2" xfId="2044" xr:uid="{00000000-0005-0000-0000-0000A6080000}"/>
    <cellStyle name="Format Number Column 3 3" xfId="3134" xr:uid="{00000000-0005-0000-0000-0000A7080000}"/>
    <cellStyle name="Format Number Column 3_Income statement" xfId="1312" xr:uid="{00000000-0005-0000-0000-0000A8080000}"/>
    <cellStyle name="forms" xfId="672" xr:uid="{00000000-0005-0000-0000-0000A9080000}"/>
    <cellStyle name="forms 2" xfId="2045" xr:uid="{00000000-0005-0000-0000-0000AA080000}"/>
    <cellStyle name="forms 3" xfId="3135" xr:uid="{00000000-0005-0000-0000-0000AB080000}"/>
    <cellStyle name="FORMULAS" xfId="673" xr:uid="{00000000-0005-0000-0000-0000AC080000}"/>
    <cellStyle name="FORMULAS 2" xfId="3136" xr:uid="{00000000-0005-0000-0000-0000AD080000}"/>
    <cellStyle name="FORMULAS 3" xfId="3137" xr:uid="{00000000-0005-0000-0000-0000AE080000}"/>
    <cellStyle name="FORMULAS 4" xfId="3138" xr:uid="{00000000-0005-0000-0000-0000AF080000}"/>
    <cellStyle name="Geral" xfId="674" xr:uid="{00000000-0005-0000-0000-0000B0080000}"/>
    <cellStyle name="Good 2" xfId="2046" xr:uid="{00000000-0005-0000-0000-0000B2080000}"/>
    <cellStyle name="Good 3" xfId="3139" xr:uid="{00000000-0005-0000-0000-0000B3080000}"/>
    <cellStyle name="Grey" xfId="676" xr:uid="{00000000-0005-0000-0000-0000B4080000}"/>
    <cellStyle name="Hard Percent" xfId="677" xr:uid="{00000000-0005-0000-0000-0000B5080000}"/>
    <cellStyle name="Hard Percent 2" xfId="2047" xr:uid="{00000000-0005-0000-0000-0000B6080000}"/>
    <cellStyle name="Hard Percent 3" xfId="3141" xr:uid="{00000000-0005-0000-0000-0000B7080000}"/>
    <cellStyle name="Header" xfId="678" xr:uid="{00000000-0005-0000-0000-0000B8080000}"/>
    <cellStyle name="Header 2" xfId="2048" xr:uid="{00000000-0005-0000-0000-0000B9080000}"/>
    <cellStyle name="Header 3" xfId="3142" xr:uid="{00000000-0005-0000-0000-0000BA080000}"/>
    <cellStyle name="Header1" xfId="679" xr:uid="{00000000-0005-0000-0000-0000BB080000}"/>
    <cellStyle name="Header1 2" xfId="1098" xr:uid="{00000000-0005-0000-0000-0000BC080000}"/>
    <cellStyle name="Header1 2 10" xfId="6217" xr:uid="{00000000-0005-0000-0000-0000BD080000}"/>
    <cellStyle name="Header1 2 2" xfId="2273" xr:uid="{00000000-0005-0000-0000-0000BE080000}"/>
    <cellStyle name="Header1 2 2 10" xfId="5636" xr:uid="{00000000-0005-0000-0000-0000BF080000}"/>
    <cellStyle name="Header1 2 2 11" xfId="6229" xr:uid="{00000000-0005-0000-0000-0000C0080000}"/>
    <cellStyle name="Header1 2 2 2" xfId="2366" xr:uid="{00000000-0005-0000-0000-0000C1080000}"/>
    <cellStyle name="Header1 2 2 2 10" xfId="6253" xr:uid="{00000000-0005-0000-0000-0000C2080000}"/>
    <cellStyle name="Header1 2 2 2 2" xfId="2386" xr:uid="{00000000-0005-0000-0000-0000C3080000}"/>
    <cellStyle name="Header1 2 2 2 2 2" xfId="2421" xr:uid="{00000000-0005-0000-0000-0000C4080000}"/>
    <cellStyle name="Header1 2 2 2 2 2 2" xfId="5861" xr:uid="{00000000-0005-0000-0000-0000C5080000}"/>
    <cellStyle name="Header1 2 2 2 2 2 3" xfId="5598" xr:uid="{00000000-0005-0000-0000-0000C6080000}"/>
    <cellStyle name="Header1 2 2 2 2 2 4" xfId="5940" xr:uid="{00000000-0005-0000-0000-0000C7080000}"/>
    <cellStyle name="Header1 2 2 2 2 2 5" xfId="6042" xr:uid="{00000000-0005-0000-0000-0000C8080000}"/>
    <cellStyle name="Header1 2 2 2 2 2 6" xfId="5463" xr:uid="{00000000-0005-0000-0000-0000C9080000}"/>
    <cellStyle name="Header1 2 2 2 2 2 7" xfId="5879" xr:uid="{00000000-0005-0000-0000-0000CA080000}"/>
    <cellStyle name="Header1 2 2 2 2 2 8" xfId="6306" xr:uid="{00000000-0005-0000-0000-0000CB080000}"/>
    <cellStyle name="Header1 2 2 2 2 3" xfId="5826" xr:uid="{00000000-0005-0000-0000-0000CC080000}"/>
    <cellStyle name="Header1 2 2 2 2 4" xfId="5687" xr:uid="{00000000-0005-0000-0000-0000CD080000}"/>
    <cellStyle name="Header1 2 2 2 2 5" xfId="6142" xr:uid="{00000000-0005-0000-0000-0000CE080000}"/>
    <cellStyle name="Header1 2 2 2 2 6" xfId="6161" xr:uid="{00000000-0005-0000-0000-0000CF080000}"/>
    <cellStyle name="Header1 2 2 2 2 7" xfId="6179" xr:uid="{00000000-0005-0000-0000-0000D0080000}"/>
    <cellStyle name="Header1 2 2 2 2 8" xfId="6195" xr:uid="{00000000-0005-0000-0000-0000D1080000}"/>
    <cellStyle name="Header1 2 2 2 2 9" xfId="6271" xr:uid="{00000000-0005-0000-0000-0000D2080000}"/>
    <cellStyle name="Header1 2 2 2 3" xfId="2403" xr:uid="{00000000-0005-0000-0000-0000D3080000}"/>
    <cellStyle name="Header1 2 2 2 3 2" xfId="5843" xr:uid="{00000000-0005-0000-0000-0000D4080000}"/>
    <cellStyle name="Header1 2 2 2 3 3" xfId="6100" xr:uid="{00000000-0005-0000-0000-0000D5080000}"/>
    <cellStyle name="Header1 2 2 2 3 4" xfId="5559" xr:uid="{00000000-0005-0000-0000-0000D6080000}"/>
    <cellStyle name="Header1 2 2 2 3 5" xfId="6043" xr:uid="{00000000-0005-0000-0000-0000D7080000}"/>
    <cellStyle name="Header1 2 2 2 3 6" xfId="5872" xr:uid="{00000000-0005-0000-0000-0000D8080000}"/>
    <cellStyle name="Header1 2 2 2 3 7" xfId="5745" xr:uid="{00000000-0005-0000-0000-0000D9080000}"/>
    <cellStyle name="Header1 2 2 2 3 8" xfId="6288" xr:uid="{00000000-0005-0000-0000-0000DA080000}"/>
    <cellStyle name="Header1 2 2 2 4" xfId="5808" xr:uid="{00000000-0005-0000-0000-0000DB080000}"/>
    <cellStyle name="Header1 2 2 2 5" xfId="5722" xr:uid="{00000000-0005-0000-0000-0000DC080000}"/>
    <cellStyle name="Header1 2 2 2 6" xfId="5950" xr:uid="{00000000-0005-0000-0000-0000DD080000}"/>
    <cellStyle name="Header1 2 2 2 7" xfId="5925" xr:uid="{00000000-0005-0000-0000-0000DE080000}"/>
    <cellStyle name="Header1 2 2 2 8" xfId="5938" xr:uid="{00000000-0005-0000-0000-0000DF080000}"/>
    <cellStyle name="Header1 2 2 2 9" xfId="6045" xr:uid="{00000000-0005-0000-0000-0000E0080000}"/>
    <cellStyle name="Header1 2 2 3" xfId="2376" xr:uid="{00000000-0005-0000-0000-0000E1080000}"/>
    <cellStyle name="Header1 2 2 3 2" xfId="2411" xr:uid="{00000000-0005-0000-0000-0000E2080000}"/>
    <cellStyle name="Header1 2 2 3 2 2" xfId="5851" xr:uid="{00000000-0005-0000-0000-0000E3080000}"/>
    <cellStyle name="Header1 2 2 3 2 3" xfId="5754" xr:uid="{00000000-0005-0000-0000-0000E4080000}"/>
    <cellStyle name="Header1 2 2 3 2 4" xfId="6154" xr:uid="{00000000-0005-0000-0000-0000E5080000}"/>
    <cellStyle name="Header1 2 2 3 2 5" xfId="6173" xr:uid="{00000000-0005-0000-0000-0000E6080000}"/>
    <cellStyle name="Header1 2 2 3 2 6" xfId="6189" xr:uid="{00000000-0005-0000-0000-0000E7080000}"/>
    <cellStyle name="Header1 2 2 3 2 7" xfId="6205" xr:uid="{00000000-0005-0000-0000-0000E8080000}"/>
    <cellStyle name="Header1 2 2 3 2 8" xfId="6296" xr:uid="{00000000-0005-0000-0000-0000E9080000}"/>
    <cellStyle name="Header1 2 2 3 3" xfId="5816" xr:uid="{00000000-0005-0000-0000-0000EA080000}"/>
    <cellStyle name="Header1 2 2 3 4" xfId="5918" xr:uid="{00000000-0005-0000-0000-0000EB080000}"/>
    <cellStyle name="Header1 2 2 3 5" xfId="6012" xr:uid="{00000000-0005-0000-0000-0000EC080000}"/>
    <cellStyle name="Header1 2 2 3 6" xfId="6024" xr:uid="{00000000-0005-0000-0000-0000ED080000}"/>
    <cellStyle name="Header1 2 2 3 7" xfId="6147" xr:uid="{00000000-0005-0000-0000-0000EE080000}"/>
    <cellStyle name="Header1 2 2 3 8" xfId="6064" xr:uid="{00000000-0005-0000-0000-0000EF080000}"/>
    <cellStyle name="Header1 2 2 3 9" xfId="6261" xr:uid="{00000000-0005-0000-0000-0000F0080000}"/>
    <cellStyle name="Header1 2 2 4" xfId="2387" xr:uid="{00000000-0005-0000-0000-0000F1080000}"/>
    <cellStyle name="Header1 2 2 4 2" xfId="5827" xr:uid="{00000000-0005-0000-0000-0000F2080000}"/>
    <cellStyle name="Header1 2 2 4 3" xfId="5921" xr:uid="{00000000-0005-0000-0000-0000F3080000}"/>
    <cellStyle name="Header1 2 2 4 4" xfId="6159" xr:uid="{00000000-0005-0000-0000-0000F4080000}"/>
    <cellStyle name="Header1 2 2 4 5" xfId="6177" xr:uid="{00000000-0005-0000-0000-0000F5080000}"/>
    <cellStyle name="Header1 2 2 4 6" xfId="6193" xr:uid="{00000000-0005-0000-0000-0000F6080000}"/>
    <cellStyle name="Header1 2 2 4 7" xfId="6209" xr:uid="{00000000-0005-0000-0000-0000F7080000}"/>
    <cellStyle name="Header1 2 2 4 8" xfId="6272" xr:uid="{00000000-0005-0000-0000-0000F8080000}"/>
    <cellStyle name="Header1 2 2 5" xfId="5781" xr:uid="{00000000-0005-0000-0000-0000F9080000}"/>
    <cellStyle name="Header1 2 2 6" xfId="6099" xr:uid="{00000000-0005-0000-0000-0000FA080000}"/>
    <cellStyle name="Header1 2 2 7" xfId="5582" xr:uid="{00000000-0005-0000-0000-0000FB080000}"/>
    <cellStyle name="Header1 2 2 8" xfId="5662" xr:uid="{00000000-0005-0000-0000-0000FC080000}"/>
    <cellStyle name="Header1 2 2 9" xfId="5788" xr:uid="{00000000-0005-0000-0000-0000FD080000}"/>
    <cellStyle name="Header1 2 3" xfId="2314" xr:uid="{00000000-0005-0000-0000-0000FE080000}"/>
    <cellStyle name="Header1 2 3 2" xfId="2389" xr:uid="{00000000-0005-0000-0000-0000FF080000}"/>
    <cellStyle name="Header1 2 3 2 2" xfId="5829" xr:uid="{00000000-0005-0000-0000-000000090000}"/>
    <cellStyle name="Header1 2 3 2 3" xfId="5510" xr:uid="{00000000-0005-0000-0000-000001090000}"/>
    <cellStyle name="Header1 2 3 2 4" xfId="6121" xr:uid="{00000000-0005-0000-0000-000002090000}"/>
    <cellStyle name="Header1 2 3 2 5" xfId="5709" xr:uid="{00000000-0005-0000-0000-000003090000}"/>
    <cellStyle name="Header1 2 3 2 6" xfId="6102" xr:uid="{00000000-0005-0000-0000-000004090000}"/>
    <cellStyle name="Header1 2 3 2 7" xfId="5707" xr:uid="{00000000-0005-0000-0000-000005090000}"/>
    <cellStyle name="Header1 2 3 2 8" xfId="6274" xr:uid="{00000000-0005-0000-0000-000006090000}"/>
    <cellStyle name="Header1 2 3 3" xfId="5787" xr:uid="{00000000-0005-0000-0000-000007090000}"/>
    <cellStyle name="Header1 2 3 4" xfId="5714" xr:uid="{00000000-0005-0000-0000-000008090000}"/>
    <cellStyle name="Header1 2 3 5" xfId="5946" xr:uid="{00000000-0005-0000-0000-000009090000}"/>
    <cellStyle name="Header1 2 3 6" xfId="5766" xr:uid="{00000000-0005-0000-0000-00000A090000}"/>
    <cellStyle name="Header1 2 3 7" xfId="6030" xr:uid="{00000000-0005-0000-0000-00000B090000}"/>
    <cellStyle name="Header1 2 3 8" xfId="6054" xr:uid="{00000000-0005-0000-0000-00000C090000}"/>
    <cellStyle name="Header1 2 3 9" xfId="6235" xr:uid="{00000000-0005-0000-0000-00000D090000}"/>
    <cellStyle name="Header1 2 4" xfId="5661" xr:uid="{00000000-0005-0000-0000-00000E090000}"/>
    <cellStyle name="Header1 2 5" xfId="5960" xr:uid="{00000000-0005-0000-0000-00000F090000}"/>
    <cellStyle name="Header1 2 6" xfId="5677" xr:uid="{00000000-0005-0000-0000-000010090000}"/>
    <cellStyle name="Header1 2 7" xfId="5991" xr:uid="{00000000-0005-0000-0000-000011090000}"/>
    <cellStyle name="Header1 2 8" xfId="5584" xr:uid="{00000000-0005-0000-0000-000012090000}"/>
    <cellStyle name="Header1 2 9" xfId="6068" xr:uid="{00000000-0005-0000-0000-000013090000}"/>
    <cellStyle name="Header1 3" xfId="2049" xr:uid="{00000000-0005-0000-0000-000014090000}"/>
    <cellStyle name="Header1 3 10" xfId="5658" xr:uid="{00000000-0005-0000-0000-000015090000}"/>
    <cellStyle name="Header1 3 11" xfId="6218" xr:uid="{00000000-0005-0000-0000-000016090000}"/>
    <cellStyle name="Header1 3 2" xfId="2353" xr:uid="{00000000-0005-0000-0000-000017090000}"/>
    <cellStyle name="Header1 3 2 10" xfId="6245" xr:uid="{00000000-0005-0000-0000-000018090000}"/>
    <cellStyle name="Header1 3 2 2" xfId="2378" xr:uid="{00000000-0005-0000-0000-000019090000}"/>
    <cellStyle name="Header1 3 2 2 2" xfId="2413" xr:uid="{00000000-0005-0000-0000-00001A090000}"/>
    <cellStyle name="Header1 3 2 2 2 2" xfId="5853" xr:uid="{00000000-0005-0000-0000-00001B090000}"/>
    <cellStyle name="Header1 3 2 2 2 3" xfId="5916" xr:uid="{00000000-0005-0000-0000-00001C090000}"/>
    <cellStyle name="Header1 3 2 2 2 4" xfId="6134" xr:uid="{00000000-0005-0000-0000-00001D090000}"/>
    <cellStyle name="Header1 3 2 2 2 5" xfId="5957" xr:uid="{00000000-0005-0000-0000-00001E090000}"/>
    <cellStyle name="Header1 3 2 2 2 6" xfId="6035" xr:uid="{00000000-0005-0000-0000-00001F090000}"/>
    <cellStyle name="Header1 3 2 2 2 7" xfId="5875" xr:uid="{00000000-0005-0000-0000-000020090000}"/>
    <cellStyle name="Header1 3 2 2 2 8" xfId="6298" xr:uid="{00000000-0005-0000-0000-000021090000}"/>
    <cellStyle name="Header1 3 2 2 3" xfId="5818" xr:uid="{00000000-0005-0000-0000-000022090000}"/>
    <cellStyle name="Header1 3 2 2 4" xfId="5689" xr:uid="{00000000-0005-0000-0000-000023090000}"/>
    <cellStyle name="Header1 3 2 2 5" xfId="6153" xr:uid="{00000000-0005-0000-0000-000024090000}"/>
    <cellStyle name="Header1 3 2 2 6" xfId="6172" xr:uid="{00000000-0005-0000-0000-000025090000}"/>
    <cellStyle name="Header1 3 2 2 7" xfId="6188" xr:uid="{00000000-0005-0000-0000-000026090000}"/>
    <cellStyle name="Header1 3 2 2 8" xfId="6204" xr:uid="{00000000-0005-0000-0000-000027090000}"/>
    <cellStyle name="Header1 3 2 2 9" xfId="6263" xr:uid="{00000000-0005-0000-0000-000028090000}"/>
    <cellStyle name="Header1 3 2 3" xfId="2395" xr:uid="{00000000-0005-0000-0000-000029090000}"/>
    <cellStyle name="Header1 3 2 3 2" xfId="5835" xr:uid="{00000000-0005-0000-0000-00002A090000}"/>
    <cellStyle name="Header1 3 2 3 3" xfId="5920" xr:uid="{00000000-0005-0000-0000-00002B090000}"/>
    <cellStyle name="Header1 3 2 3 4" xfId="5717" xr:uid="{00000000-0005-0000-0000-00002C090000}"/>
    <cellStyle name="Header1 3 2 3 5" xfId="6044" xr:uid="{00000000-0005-0000-0000-00002D090000}"/>
    <cellStyle name="Header1 3 2 3 6" xfId="6049" xr:uid="{00000000-0005-0000-0000-00002E090000}"/>
    <cellStyle name="Header1 3 2 3 7" xfId="5671" xr:uid="{00000000-0005-0000-0000-00002F090000}"/>
    <cellStyle name="Header1 3 2 3 8" xfId="6280" xr:uid="{00000000-0005-0000-0000-000030090000}"/>
    <cellStyle name="Header1 3 2 4" xfId="5800" xr:uid="{00000000-0005-0000-0000-000031090000}"/>
    <cellStyle name="Header1 3 2 5" xfId="5729" xr:uid="{00000000-0005-0000-0000-000032090000}"/>
    <cellStyle name="Header1 3 2 6" xfId="5758" xr:uid="{00000000-0005-0000-0000-000033090000}"/>
    <cellStyle name="Header1 3 2 7" xfId="5487" xr:uid="{00000000-0005-0000-0000-000034090000}"/>
    <cellStyle name="Header1 3 2 8" xfId="6009" xr:uid="{00000000-0005-0000-0000-000035090000}"/>
    <cellStyle name="Header1 3 2 9" xfId="6112" xr:uid="{00000000-0005-0000-0000-000036090000}"/>
    <cellStyle name="Header1 3 3" xfId="2369" xr:uid="{00000000-0005-0000-0000-000037090000}"/>
    <cellStyle name="Header1 3 3 2" xfId="2404" xr:uid="{00000000-0005-0000-0000-000038090000}"/>
    <cellStyle name="Header1 3 3 2 2" xfId="5844" xr:uid="{00000000-0005-0000-0000-000039090000}"/>
    <cellStyle name="Header1 3 3 2 3" xfId="5479" xr:uid="{00000000-0005-0000-0000-00003A090000}"/>
    <cellStyle name="Header1 3 3 2 4" xfId="5703" xr:uid="{00000000-0005-0000-0000-00003B090000}"/>
    <cellStyle name="Header1 3 3 2 5" xfId="6025" xr:uid="{00000000-0005-0000-0000-00003C090000}"/>
    <cellStyle name="Header1 3 3 2 6" xfId="5734" xr:uid="{00000000-0005-0000-0000-00003D090000}"/>
    <cellStyle name="Header1 3 3 2 7" xfId="6167" xr:uid="{00000000-0005-0000-0000-00003E090000}"/>
    <cellStyle name="Header1 3 3 2 8" xfId="6289" xr:uid="{00000000-0005-0000-0000-00003F090000}"/>
    <cellStyle name="Header1 3 3 3" xfId="5809" xr:uid="{00000000-0005-0000-0000-000040090000}"/>
    <cellStyle name="Header1 3 3 4" xfId="5721" xr:uid="{00000000-0005-0000-0000-000041090000}"/>
    <cellStyle name="Header1 3 3 5" xfId="5607" xr:uid="{00000000-0005-0000-0000-000042090000}"/>
    <cellStyle name="Header1 3 3 6" xfId="5608" xr:uid="{00000000-0005-0000-0000-000043090000}"/>
    <cellStyle name="Header1 3 3 7" xfId="5678" xr:uid="{00000000-0005-0000-0000-000044090000}"/>
    <cellStyle name="Header1 3 3 8" xfId="5654" xr:uid="{00000000-0005-0000-0000-000045090000}"/>
    <cellStyle name="Header1 3 3 9" xfId="6254" xr:uid="{00000000-0005-0000-0000-000046090000}"/>
    <cellStyle name="Header1 3 4" xfId="2301" xr:uid="{00000000-0005-0000-0000-000047090000}"/>
    <cellStyle name="Header1 3 4 2" xfId="5782" xr:uid="{00000000-0005-0000-0000-000048090000}"/>
    <cellStyle name="Header1 3 4 3" xfId="6115" xr:uid="{00000000-0005-0000-0000-000049090000}"/>
    <cellStyle name="Header1 3 4 4" xfId="5502" xr:uid="{00000000-0005-0000-0000-00004A090000}"/>
    <cellStyle name="Header1 3 4 5" xfId="5461" xr:uid="{00000000-0005-0000-0000-00004B090000}"/>
    <cellStyle name="Header1 3 4 6" xfId="5646" xr:uid="{00000000-0005-0000-0000-00004C090000}"/>
    <cellStyle name="Header1 3 4 7" xfId="5757" xr:uid="{00000000-0005-0000-0000-00004D090000}"/>
    <cellStyle name="Header1 3 4 8" xfId="6230" xr:uid="{00000000-0005-0000-0000-00004E090000}"/>
    <cellStyle name="Header1 3 5" xfId="5748" xr:uid="{00000000-0005-0000-0000-00004F090000}"/>
    <cellStyle name="Header1 3 6" xfId="5727" xr:uid="{00000000-0005-0000-0000-000050090000}"/>
    <cellStyle name="Header1 3 7" xfId="5945" xr:uid="{00000000-0005-0000-0000-000051090000}"/>
    <cellStyle name="Header1 3 8" xfId="5610" xr:uid="{00000000-0005-0000-0000-000052090000}"/>
    <cellStyle name="Header1 3 9" xfId="6076" xr:uid="{00000000-0005-0000-0000-000053090000}"/>
    <cellStyle name="Header1 4" xfId="2311" xr:uid="{00000000-0005-0000-0000-000054090000}"/>
    <cellStyle name="Header1 4 2" xfId="2377" xr:uid="{00000000-0005-0000-0000-000055090000}"/>
    <cellStyle name="Header1 4 2 2" xfId="2412" xr:uid="{00000000-0005-0000-0000-000056090000}"/>
    <cellStyle name="Header1 4 2 2 2" xfId="5852" xr:uid="{00000000-0005-0000-0000-000057090000}"/>
    <cellStyle name="Header1 4 2 2 3" xfId="5601" xr:uid="{00000000-0005-0000-0000-000058090000}"/>
    <cellStyle name="Header1 4 2 2 4" xfId="6143" xr:uid="{00000000-0005-0000-0000-000059090000}"/>
    <cellStyle name="Header1 4 2 2 5" xfId="6162" xr:uid="{00000000-0005-0000-0000-00005A090000}"/>
    <cellStyle name="Header1 4 2 2 6" xfId="6180" xr:uid="{00000000-0005-0000-0000-00005B090000}"/>
    <cellStyle name="Header1 4 2 2 7" xfId="6196" xr:uid="{00000000-0005-0000-0000-00005C090000}"/>
    <cellStyle name="Header1 4 2 2 8" xfId="6297" xr:uid="{00000000-0005-0000-0000-00005D090000}"/>
    <cellStyle name="Header1 4 2 3" xfId="5817" xr:uid="{00000000-0005-0000-0000-00005E090000}"/>
    <cellStyle name="Header1 4 2 4" xfId="5705" xr:uid="{00000000-0005-0000-0000-00005F090000}"/>
    <cellStyle name="Header1 4 2 5" xfId="6149" xr:uid="{00000000-0005-0000-0000-000060090000}"/>
    <cellStyle name="Header1 4 2 6" xfId="6168" xr:uid="{00000000-0005-0000-0000-000061090000}"/>
    <cellStyle name="Header1 4 2 7" xfId="6184" xr:uid="{00000000-0005-0000-0000-000062090000}"/>
    <cellStyle name="Header1 4 2 8" xfId="6200" xr:uid="{00000000-0005-0000-0000-000063090000}"/>
    <cellStyle name="Header1 4 2 9" xfId="6262" xr:uid="{00000000-0005-0000-0000-000064090000}"/>
    <cellStyle name="Header1 4 3" xfId="2388" xr:uid="{00000000-0005-0000-0000-000065090000}"/>
    <cellStyle name="Header1 4 3 2" xfId="5828" xr:uid="{00000000-0005-0000-0000-000066090000}"/>
    <cellStyle name="Header1 4 3 3" xfId="5730" xr:uid="{00000000-0005-0000-0000-000067090000}"/>
    <cellStyle name="Header1 4 3 4" xfId="6136" xr:uid="{00000000-0005-0000-0000-000068090000}"/>
    <cellStyle name="Header1 4 3 5" xfId="6066" xr:uid="{00000000-0005-0000-0000-000069090000}"/>
    <cellStyle name="Header1 4 3 6" xfId="5612" xr:uid="{00000000-0005-0000-0000-00006A090000}"/>
    <cellStyle name="Header1 4 3 7" xfId="6087" xr:uid="{00000000-0005-0000-0000-00006B090000}"/>
    <cellStyle name="Header1 4 3 8" xfId="6273" xr:uid="{00000000-0005-0000-0000-00006C090000}"/>
    <cellStyle name="Header1 4 4" xfId="5484" xr:uid="{00000000-0005-0000-0000-00006D090000}"/>
    <cellStyle name="Header1 4 5" xfId="6107" xr:uid="{00000000-0005-0000-0000-00006E090000}"/>
    <cellStyle name="Header1 4 6" xfId="5900" xr:uid="{00000000-0005-0000-0000-00006F090000}"/>
    <cellStyle name="Header1 5" xfId="3143" xr:uid="{00000000-0005-0000-0000-000070090000}"/>
    <cellStyle name="Header1 5 2" xfId="5910" xr:uid="{00000000-0005-0000-0000-000071090000}"/>
    <cellStyle name="Header1 5 3" xfId="5682" xr:uid="{00000000-0005-0000-0000-000072090000}"/>
    <cellStyle name="Header1 5 4" xfId="6078" xr:uid="{00000000-0005-0000-0000-000073090000}"/>
    <cellStyle name="Header1 5 5" xfId="5884" xr:uid="{00000000-0005-0000-0000-000074090000}"/>
    <cellStyle name="Header1 5 6" xfId="5728" xr:uid="{00000000-0005-0000-0000-000075090000}"/>
    <cellStyle name="Header1 5 7" xfId="6148" xr:uid="{00000000-0005-0000-0000-000076090000}"/>
    <cellStyle name="Header1 5 8" xfId="6307" xr:uid="{00000000-0005-0000-0000-000077090000}"/>
    <cellStyle name="Header1 6" xfId="5279" xr:uid="{00000000-0005-0000-0000-000078090000}"/>
    <cellStyle name="Header1 6 2" xfId="6092" xr:uid="{00000000-0005-0000-0000-000079090000}"/>
    <cellStyle name="Header1 6 3" xfId="6123" xr:uid="{00000000-0005-0000-0000-00007A090000}"/>
    <cellStyle name="Header1 6 4" xfId="5774" xr:uid="{00000000-0005-0000-0000-00007B090000}"/>
    <cellStyle name="Header1 6 5" xfId="5778" xr:uid="{00000000-0005-0000-0000-00007C090000}"/>
    <cellStyle name="Header1 6 6" xfId="6138" xr:uid="{00000000-0005-0000-0000-00007D090000}"/>
    <cellStyle name="Header1 6 7" xfId="5954" xr:uid="{00000000-0005-0000-0000-00007E090000}"/>
    <cellStyle name="Header1 6 8" xfId="6309" xr:uid="{00000000-0005-0000-0000-00007F090000}"/>
    <cellStyle name="Header1 7" xfId="5362" xr:uid="{00000000-0005-0000-0000-000080090000}"/>
    <cellStyle name="Header1 7 2" xfId="6141" xr:uid="{00000000-0005-0000-0000-000081090000}"/>
    <cellStyle name="Header1 7 3" xfId="6178" xr:uid="{00000000-0005-0000-0000-000082090000}"/>
    <cellStyle name="Header1 7 4" xfId="6210" xr:uid="{00000000-0005-0000-0000-000083090000}"/>
    <cellStyle name="Header1_Income statement" xfId="1313" xr:uid="{00000000-0005-0000-0000-000084090000}"/>
    <cellStyle name="Header2" xfId="680" xr:uid="{00000000-0005-0000-0000-000085090000}"/>
    <cellStyle name="Header2 2" xfId="2050" xr:uid="{00000000-0005-0000-0000-000086090000}"/>
    <cellStyle name="Header2 2 2" xfId="3146" xr:uid="{00000000-0005-0000-0000-000087090000}"/>
    <cellStyle name="Header2 2 2 2" xfId="3147" xr:uid="{00000000-0005-0000-0000-000088090000}"/>
    <cellStyle name="Header2 2 2 2 2" xfId="4608" xr:uid="{00000000-0005-0000-0000-000089090000}"/>
    <cellStyle name="Header2 2 2 2 3" xfId="4607" xr:uid="{00000000-0005-0000-0000-00008A090000}"/>
    <cellStyle name="Header2 2 2 3" xfId="3148" xr:uid="{00000000-0005-0000-0000-00008B090000}"/>
    <cellStyle name="Header2 2 2 3 2" xfId="4610" xr:uid="{00000000-0005-0000-0000-00008C090000}"/>
    <cellStyle name="Header2 2 2 3 3" xfId="4609" xr:uid="{00000000-0005-0000-0000-00008D090000}"/>
    <cellStyle name="Header2 2 2 4" xfId="3149" xr:uid="{00000000-0005-0000-0000-00008E090000}"/>
    <cellStyle name="Header2 2 2 4 2" xfId="4612" xr:uid="{00000000-0005-0000-0000-00008F090000}"/>
    <cellStyle name="Header2 2 2 4 3" xfId="4611" xr:uid="{00000000-0005-0000-0000-000090090000}"/>
    <cellStyle name="Header2 2 2 5" xfId="3150" xr:uid="{00000000-0005-0000-0000-000091090000}"/>
    <cellStyle name="Header2 2 2 5 2" xfId="4614" xr:uid="{00000000-0005-0000-0000-000092090000}"/>
    <cellStyle name="Header2 2 2 5 3" xfId="4613" xr:uid="{00000000-0005-0000-0000-000093090000}"/>
    <cellStyle name="Header2 2 2 6" xfId="4615" xr:uid="{00000000-0005-0000-0000-000094090000}"/>
    <cellStyle name="Header2 2 3" xfId="3151" xr:uid="{00000000-0005-0000-0000-000095090000}"/>
    <cellStyle name="Header2 2 3 2" xfId="3152" xr:uid="{00000000-0005-0000-0000-000096090000}"/>
    <cellStyle name="Header2 2 3 2 2" xfId="4617" xr:uid="{00000000-0005-0000-0000-000097090000}"/>
    <cellStyle name="Header2 2 3 2 3" xfId="4616" xr:uid="{00000000-0005-0000-0000-000098090000}"/>
    <cellStyle name="Header2 2 3 3" xfId="3153" xr:uid="{00000000-0005-0000-0000-000099090000}"/>
    <cellStyle name="Header2 2 3 3 2" xfId="4619" xr:uid="{00000000-0005-0000-0000-00009A090000}"/>
    <cellStyle name="Header2 2 3 3 3" xfId="4618" xr:uid="{00000000-0005-0000-0000-00009B090000}"/>
    <cellStyle name="Header2 2 3 4" xfId="3154" xr:uid="{00000000-0005-0000-0000-00009C090000}"/>
    <cellStyle name="Header2 2 3 4 2" xfId="4621" xr:uid="{00000000-0005-0000-0000-00009D090000}"/>
    <cellStyle name="Header2 2 3 4 3" xfId="4620" xr:uid="{00000000-0005-0000-0000-00009E090000}"/>
    <cellStyle name="Header2 2 3 5" xfId="3155" xr:uid="{00000000-0005-0000-0000-00009F090000}"/>
    <cellStyle name="Header2 2 3 5 2" xfId="4623" xr:uid="{00000000-0005-0000-0000-0000A0090000}"/>
    <cellStyle name="Header2 2 3 5 3" xfId="4622" xr:uid="{00000000-0005-0000-0000-0000A1090000}"/>
    <cellStyle name="Header2 2 3 6" xfId="4624" xr:uid="{00000000-0005-0000-0000-0000A2090000}"/>
    <cellStyle name="Header2 2 4" xfId="3156" xr:uid="{00000000-0005-0000-0000-0000A3090000}"/>
    <cellStyle name="Header2 2 4 2" xfId="3157" xr:uid="{00000000-0005-0000-0000-0000A4090000}"/>
    <cellStyle name="Header2 2 4 2 2" xfId="4627" xr:uid="{00000000-0005-0000-0000-0000A5090000}"/>
    <cellStyle name="Header2 2 4 2 3" xfId="4626" xr:uid="{00000000-0005-0000-0000-0000A6090000}"/>
    <cellStyle name="Header2 2 4 3" xfId="3158" xr:uid="{00000000-0005-0000-0000-0000A7090000}"/>
    <cellStyle name="Header2 2 4 3 2" xfId="4629" xr:uid="{00000000-0005-0000-0000-0000A8090000}"/>
    <cellStyle name="Header2 2 4 3 3" xfId="4628" xr:uid="{00000000-0005-0000-0000-0000A9090000}"/>
    <cellStyle name="Header2 2 4 4" xfId="3159" xr:uid="{00000000-0005-0000-0000-0000AA090000}"/>
    <cellStyle name="Header2 2 4 4 2" xfId="4631" xr:uid="{00000000-0005-0000-0000-0000AB090000}"/>
    <cellStyle name="Header2 2 4 4 3" xfId="4630" xr:uid="{00000000-0005-0000-0000-0000AC090000}"/>
    <cellStyle name="Header2 2 4 5" xfId="4632" xr:uid="{00000000-0005-0000-0000-0000AD090000}"/>
    <cellStyle name="Header2 2 4 6" xfId="4625" xr:uid="{00000000-0005-0000-0000-0000AE090000}"/>
    <cellStyle name="Header2 2 5" xfId="3160" xr:uid="{00000000-0005-0000-0000-0000AF090000}"/>
    <cellStyle name="Header2 2 5 2" xfId="3161" xr:uid="{00000000-0005-0000-0000-0000B0090000}"/>
    <cellStyle name="Header2 2 5 2 2" xfId="4635" xr:uid="{00000000-0005-0000-0000-0000B1090000}"/>
    <cellStyle name="Header2 2 5 2 3" xfId="4634" xr:uid="{00000000-0005-0000-0000-0000B2090000}"/>
    <cellStyle name="Header2 2 5 3" xfId="3162" xr:uid="{00000000-0005-0000-0000-0000B3090000}"/>
    <cellStyle name="Header2 2 5 3 2" xfId="4637" xr:uid="{00000000-0005-0000-0000-0000B4090000}"/>
    <cellStyle name="Header2 2 5 3 3" xfId="4636" xr:uid="{00000000-0005-0000-0000-0000B5090000}"/>
    <cellStyle name="Header2 2 5 4" xfId="3163" xr:uid="{00000000-0005-0000-0000-0000B6090000}"/>
    <cellStyle name="Header2 2 5 4 2" xfId="4639" xr:uid="{00000000-0005-0000-0000-0000B7090000}"/>
    <cellStyle name="Header2 2 5 4 3" xfId="4638" xr:uid="{00000000-0005-0000-0000-0000B8090000}"/>
    <cellStyle name="Header2 2 5 5" xfId="3164" xr:uid="{00000000-0005-0000-0000-0000B9090000}"/>
    <cellStyle name="Header2 2 5 5 2" xfId="4641" xr:uid="{00000000-0005-0000-0000-0000BA090000}"/>
    <cellStyle name="Header2 2 5 5 3" xfId="4640" xr:uid="{00000000-0005-0000-0000-0000BB090000}"/>
    <cellStyle name="Header2 2 5 6" xfId="4642" xr:uid="{00000000-0005-0000-0000-0000BC090000}"/>
    <cellStyle name="Header2 2 5 7" xfId="4633" xr:uid="{00000000-0005-0000-0000-0000BD090000}"/>
    <cellStyle name="Header2 2 6" xfId="4643" xr:uid="{00000000-0005-0000-0000-0000BE090000}"/>
    <cellStyle name="Header2 2 7" xfId="4233" xr:uid="{00000000-0005-0000-0000-0000BF090000}"/>
    <cellStyle name="Header2 2 8" xfId="3145" xr:uid="{00000000-0005-0000-0000-0000C0090000}"/>
    <cellStyle name="Header2 2_Plan2" xfId="3165" xr:uid="{00000000-0005-0000-0000-0000C1090000}"/>
    <cellStyle name="Header2 3" xfId="3166" xr:uid="{00000000-0005-0000-0000-0000C2090000}"/>
    <cellStyle name="Header2 3 2" xfId="3167" xr:uid="{00000000-0005-0000-0000-0000C3090000}"/>
    <cellStyle name="Header2 3 2 2" xfId="3168" xr:uid="{00000000-0005-0000-0000-0000C4090000}"/>
    <cellStyle name="Header2 3 2 2 2" xfId="4645" xr:uid="{00000000-0005-0000-0000-0000C5090000}"/>
    <cellStyle name="Header2 3 2 2 3" xfId="4644" xr:uid="{00000000-0005-0000-0000-0000C6090000}"/>
    <cellStyle name="Header2 3 2 3" xfId="3169" xr:uid="{00000000-0005-0000-0000-0000C7090000}"/>
    <cellStyle name="Header2 3 2 3 2" xfId="4647" xr:uid="{00000000-0005-0000-0000-0000C8090000}"/>
    <cellStyle name="Header2 3 2 3 3" xfId="4646" xr:uid="{00000000-0005-0000-0000-0000C9090000}"/>
    <cellStyle name="Header2 3 2 4" xfId="3170" xr:uid="{00000000-0005-0000-0000-0000CA090000}"/>
    <cellStyle name="Header2 3 2 4 2" xfId="4649" xr:uid="{00000000-0005-0000-0000-0000CB090000}"/>
    <cellStyle name="Header2 3 2 4 3" xfId="4648" xr:uid="{00000000-0005-0000-0000-0000CC090000}"/>
    <cellStyle name="Header2 3 2 5" xfId="3171" xr:uid="{00000000-0005-0000-0000-0000CD090000}"/>
    <cellStyle name="Header2 3 2 5 2" xfId="4651" xr:uid="{00000000-0005-0000-0000-0000CE090000}"/>
    <cellStyle name="Header2 3 2 5 3" xfId="4650" xr:uid="{00000000-0005-0000-0000-0000CF090000}"/>
    <cellStyle name="Header2 3 2 6" xfId="4652" xr:uid="{00000000-0005-0000-0000-0000D0090000}"/>
    <cellStyle name="Header2 3 3" xfId="3172" xr:uid="{00000000-0005-0000-0000-0000D1090000}"/>
    <cellStyle name="Header2 3 3 2" xfId="3173" xr:uid="{00000000-0005-0000-0000-0000D2090000}"/>
    <cellStyle name="Header2 3 3 2 2" xfId="4654" xr:uid="{00000000-0005-0000-0000-0000D3090000}"/>
    <cellStyle name="Header2 3 3 2 3" xfId="4653" xr:uid="{00000000-0005-0000-0000-0000D4090000}"/>
    <cellStyle name="Header2 3 3 3" xfId="3174" xr:uid="{00000000-0005-0000-0000-0000D5090000}"/>
    <cellStyle name="Header2 3 3 3 2" xfId="4656" xr:uid="{00000000-0005-0000-0000-0000D6090000}"/>
    <cellStyle name="Header2 3 3 3 3" xfId="4655" xr:uid="{00000000-0005-0000-0000-0000D7090000}"/>
    <cellStyle name="Header2 3 3 4" xfId="3175" xr:uid="{00000000-0005-0000-0000-0000D8090000}"/>
    <cellStyle name="Header2 3 3 4 2" xfId="4658" xr:uid="{00000000-0005-0000-0000-0000D9090000}"/>
    <cellStyle name="Header2 3 3 4 3" xfId="4657" xr:uid="{00000000-0005-0000-0000-0000DA090000}"/>
    <cellStyle name="Header2 3 3 5" xfId="3176" xr:uid="{00000000-0005-0000-0000-0000DB090000}"/>
    <cellStyle name="Header2 3 3 5 2" xfId="4660" xr:uid="{00000000-0005-0000-0000-0000DC090000}"/>
    <cellStyle name="Header2 3 3 5 3" xfId="4659" xr:uid="{00000000-0005-0000-0000-0000DD090000}"/>
    <cellStyle name="Header2 3 3 6" xfId="4661" xr:uid="{00000000-0005-0000-0000-0000DE090000}"/>
    <cellStyle name="Header2 3 4" xfId="3177" xr:uid="{00000000-0005-0000-0000-0000DF090000}"/>
    <cellStyle name="Header2 3 4 2" xfId="3178" xr:uid="{00000000-0005-0000-0000-0000E0090000}"/>
    <cellStyle name="Header2 3 4 2 2" xfId="4664" xr:uid="{00000000-0005-0000-0000-0000E1090000}"/>
    <cellStyle name="Header2 3 4 2 3" xfId="4663" xr:uid="{00000000-0005-0000-0000-0000E2090000}"/>
    <cellStyle name="Header2 3 4 3" xfId="3179" xr:uid="{00000000-0005-0000-0000-0000E3090000}"/>
    <cellStyle name="Header2 3 4 3 2" xfId="4666" xr:uid="{00000000-0005-0000-0000-0000E4090000}"/>
    <cellStyle name="Header2 3 4 3 3" xfId="4665" xr:uid="{00000000-0005-0000-0000-0000E5090000}"/>
    <cellStyle name="Header2 3 4 4" xfId="3180" xr:uid="{00000000-0005-0000-0000-0000E6090000}"/>
    <cellStyle name="Header2 3 4 4 2" xfId="4668" xr:uid="{00000000-0005-0000-0000-0000E7090000}"/>
    <cellStyle name="Header2 3 4 4 3" xfId="4667" xr:uid="{00000000-0005-0000-0000-0000E8090000}"/>
    <cellStyle name="Header2 3 4 5" xfId="4669" xr:uid="{00000000-0005-0000-0000-0000E9090000}"/>
    <cellStyle name="Header2 3 4 6" xfId="4662" xr:uid="{00000000-0005-0000-0000-0000EA090000}"/>
    <cellStyle name="Header2 3 5" xfId="3181" xr:uid="{00000000-0005-0000-0000-0000EB090000}"/>
    <cellStyle name="Header2 3 5 2" xfId="3182" xr:uid="{00000000-0005-0000-0000-0000EC090000}"/>
    <cellStyle name="Header2 3 5 2 2" xfId="4672" xr:uid="{00000000-0005-0000-0000-0000ED090000}"/>
    <cellStyle name="Header2 3 5 2 3" xfId="4671" xr:uid="{00000000-0005-0000-0000-0000EE090000}"/>
    <cellStyle name="Header2 3 5 3" xfId="3183" xr:uid="{00000000-0005-0000-0000-0000EF090000}"/>
    <cellStyle name="Header2 3 5 3 2" xfId="4674" xr:uid="{00000000-0005-0000-0000-0000F0090000}"/>
    <cellStyle name="Header2 3 5 3 3" xfId="4673" xr:uid="{00000000-0005-0000-0000-0000F1090000}"/>
    <cellStyle name="Header2 3 5 4" xfId="3184" xr:uid="{00000000-0005-0000-0000-0000F2090000}"/>
    <cellStyle name="Header2 3 5 4 2" xfId="4676" xr:uid="{00000000-0005-0000-0000-0000F3090000}"/>
    <cellStyle name="Header2 3 5 4 3" xfId="4675" xr:uid="{00000000-0005-0000-0000-0000F4090000}"/>
    <cellStyle name="Header2 3 5 5" xfId="3185" xr:uid="{00000000-0005-0000-0000-0000F5090000}"/>
    <cellStyle name="Header2 3 5 5 2" xfId="4678" xr:uid="{00000000-0005-0000-0000-0000F6090000}"/>
    <cellStyle name="Header2 3 5 5 3" xfId="4677" xr:uid="{00000000-0005-0000-0000-0000F7090000}"/>
    <cellStyle name="Header2 3 5 6" xfId="4679" xr:uid="{00000000-0005-0000-0000-0000F8090000}"/>
    <cellStyle name="Header2 3 5 7" xfId="4670" xr:uid="{00000000-0005-0000-0000-0000F9090000}"/>
    <cellStyle name="Header2 3 6" xfId="4680" xr:uid="{00000000-0005-0000-0000-0000FA090000}"/>
    <cellStyle name="Header2 3 7" xfId="4232" xr:uid="{00000000-0005-0000-0000-0000FB090000}"/>
    <cellStyle name="Header2 3_Plan2" xfId="3186" xr:uid="{00000000-0005-0000-0000-0000FC090000}"/>
    <cellStyle name="Header2 4" xfId="3187" xr:uid="{00000000-0005-0000-0000-0000FD090000}"/>
    <cellStyle name="Header2 4 2" xfId="3188" xr:uid="{00000000-0005-0000-0000-0000FE090000}"/>
    <cellStyle name="Header2 4 2 2" xfId="3189" xr:uid="{00000000-0005-0000-0000-0000FF090000}"/>
    <cellStyle name="Header2 4 2 2 2" xfId="4682" xr:uid="{00000000-0005-0000-0000-0000000A0000}"/>
    <cellStyle name="Header2 4 2 2 3" xfId="4681" xr:uid="{00000000-0005-0000-0000-0000010A0000}"/>
    <cellStyle name="Header2 4 2 3" xfId="3190" xr:uid="{00000000-0005-0000-0000-0000020A0000}"/>
    <cellStyle name="Header2 4 2 3 2" xfId="4684" xr:uid="{00000000-0005-0000-0000-0000030A0000}"/>
    <cellStyle name="Header2 4 2 3 3" xfId="4683" xr:uid="{00000000-0005-0000-0000-0000040A0000}"/>
    <cellStyle name="Header2 4 2 4" xfId="3191" xr:uid="{00000000-0005-0000-0000-0000050A0000}"/>
    <cellStyle name="Header2 4 2 4 2" xfId="4686" xr:uid="{00000000-0005-0000-0000-0000060A0000}"/>
    <cellStyle name="Header2 4 2 4 3" xfId="4685" xr:uid="{00000000-0005-0000-0000-0000070A0000}"/>
    <cellStyle name="Header2 4 2 5" xfId="3192" xr:uid="{00000000-0005-0000-0000-0000080A0000}"/>
    <cellStyle name="Header2 4 2 5 2" xfId="4688" xr:uid="{00000000-0005-0000-0000-0000090A0000}"/>
    <cellStyle name="Header2 4 2 5 3" xfId="4687" xr:uid="{00000000-0005-0000-0000-00000A0A0000}"/>
    <cellStyle name="Header2 4 2 6" xfId="4689" xr:uid="{00000000-0005-0000-0000-00000B0A0000}"/>
    <cellStyle name="Header2 4 3" xfId="3193" xr:uid="{00000000-0005-0000-0000-00000C0A0000}"/>
    <cellStyle name="Header2 4 3 2" xfId="3194" xr:uid="{00000000-0005-0000-0000-00000D0A0000}"/>
    <cellStyle name="Header2 4 3 2 2" xfId="4691" xr:uid="{00000000-0005-0000-0000-00000E0A0000}"/>
    <cellStyle name="Header2 4 3 2 3" xfId="4690" xr:uid="{00000000-0005-0000-0000-00000F0A0000}"/>
    <cellStyle name="Header2 4 3 3" xfId="3195" xr:uid="{00000000-0005-0000-0000-0000100A0000}"/>
    <cellStyle name="Header2 4 3 3 2" xfId="4693" xr:uid="{00000000-0005-0000-0000-0000110A0000}"/>
    <cellStyle name="Header2 4 3 3 3" xfId="4692" xr:uid="{00000000-0005-0000-0000-0000120A0000}"/>
    <cellStyle name="Header2 4 3 4" xfId="3196" xr:uid="{00000000-0005-0000-0000-0000130A0000}"/>
    <cellStyle name="Header2 4 3 4 2" xfId="4695" xr:uid="{00000000-0005-0000-0000-0000140A0000}"/>
    <cellStyle name="Header2 4 3 4 3" xfId="4694" xr:uid="{00000000-0005-0000-0000-0000150A0000}"/>
    <cellStyle name="Header2 4 3 5" xfId="3197" xr:uid="{00000000-0005-0000-0000-0000160A0000}"/>
    <cellStyle name="Header2 4 3 5 2" xfId="4697" xr:uid="{00000000-0005-0000-0000-0000170A0000}"/>
    <cellStyle name="Header2 4 3 5 3" xfId="4696" xr:uid="{00000000-0005-0000-0000-0000180A0000}"/>
    <cellStyle name="Header2 4 3 6" xfId="4698" xr:uid="{00000000-0005-0000-0000-0000190A0000}"/>
    <cellStyle name="Header2 4 4" xfId="3198" xr:uid="{00000000-0005-0000-0000-00001A0A0000}"/>
    <cellStyle name="Header2 4 4 2" xfId="3199" xr:uid="{00000000-0005-0000-0000-00001B0A0000}"/>
    <cellStyle name="Header2 4 4 2 2" xfId="4701" xr:uid="{00000000-0005-0000-0000-00001C0A0000}"/>
    <cellStyle name="Header2 4 4 2 3" xfId="4700" xr:uid="{00000000-0005-0000-0000-00001D0A0000}"/>
    <cellStyle name="Header2 4 4 3" xfId="3200" xr:uid="{00000000-0005-0000-0000-00001E0A0000}"/>
    <cellStyle name="Header2 4 4 3 2" xfId="4703" xr:uid="{00000000-0005-0000-0000-00001F0A0000}"/>
    <cellStyle name="Header2 4 4 3 3" xfId="4702" xr:uid="{00000000-0005-0000-0000-0000200A0000}"/>
    <cellStyle name="Header2 4 4 4" xfId="3201" xr:uid="{00000000-0005-0000-0000-0000210A0000}"/>
    <cellStyle name="Header2 4 4 4 2" xfId="4705" xr:uid="{00000000-0005-0000-0000-0000220A0000}"/>
    <cellStyle name="Header2 4 4 4 3" xfId="4704" xr:uid="{00000000-0005-0000-0000-0000230A0000}"/>
    <cellStyle name="Header2 4 4 5" xfId="4706" xr:uid="{00000000-0005-0000-0000-0000240A0000}"/>
    <cellStyle name="Header2 4 4 6" xfId="4699" xr:uid="{00000000-0005-0000-0000-0000250A0000}"/>
    <cellStyle name="Header2 4 5" xfId="3202" xr:uid="{00000000-0005-0000-0000-0000260A0000}"/>
    <cellStyle name="Header2 4 5 2" xfId="3203" xr:uid="{00000000-0005-0000-0000-0000270A0000}"/>
    <cellStyle name="Header2 4 5 2 2" xfId="4709" xr:uid="{00000000-0005-0000-0000-0000280A0000}"/>
    <cellStyle name="Header2 4 5 2 3" xfId="4708" xr:uid="{00000000-0005-0000-0000-0000290A0000}"/>
    <cellStyle name="Header2 4 5 3" xfId="3204" xr:uid="{00000000-0005-0000-0000-00002A0A0000}"/>
    <cellStyle name="Header2 4 5 3 2" xfId="4711" xr:uid="{00000000-0005-0000-0000-00002B0A0000}"/>
    <cellStyle name="Header2 4 5 3 3" xfId="4710" xr:uid="{00000000-0005-0000-0000-00002C0A0000}"/>
    <cellStyle name="Header2 4 5 4" xfId="3205" xr:uid="{00000000-0005-0000-0000-00002D0A0000}"/>
    <cellStyle name="Header2 4 5 4 2" xfId="4713" xr:uid="{00000000-0005-0000-0000-00002E0A0000}"/>
    <cellStyle name="Header2 4 5 4 3" xfId="4712" xr:uid="{00000000-0005-0000-0000-00002F0A0000}"/>
    <cellStyle name="Header2 4 5 5" xfId="3206" xr:uid="{00000000-0005-0000-0000-0000300A0000}"/>
    <cellStyle name="Header2 4 5 5 2" xfId="4715" xr:uid="{00000000-0005-0000-0000-0000310A0000}"/>
    <cellStyle name="Header2 4 5 5 3" xfId="4714" xr:uid="{00000000-0005-0000-0000-0000320A0000}"/>
    <cellStyle name="Header2 4 5 6" xfId="4716" xr:uid="{00000000-0005-0000-0000-0000330A0000}"/>
    <cellStyle name="Header2 4 5 7" xfId="4707" xr:uid="{00000000-0005-0000-0000-0000340A0000}"/>
    <cellStyle name="Header2 4 6" xfId="4717" xr:uid="{00000000-0005-0000-0000-0000350A0000}"/>
    <cellStyle name="Header2 4 7" xfId="4228" xr:uid="{00000000-0005-0000-0000-0000360A0000}"/>
    <cellStyle name="Header2 4_Plan2" xfId="3207" xr:uid="{00000000-0005-0000-0000-0000370A0000}"/>
    <cellStyle name="Header2 5" xfId="3208" xr:uid="{00000000-0005-0000-0000-0000380A0000}"/>
    <cellStyle name="Header2 5 2" xfId="4719" xr:uid="{00000000-0005-0000-0000-0000390A0000}"/>
    <cellStyle name="Header2 5 3" xfId="4718" xr:uid="{00000000-0005-0000-0000-00003A0A0000}"/>
    <cellStyle name="Header2 6" xfId="4720" xr:uid="{00000000-0005-0000-0000-00003B0A0000}"/>
    <cellStyle name="Header2 7" xfId="3144" xr:uid="{00000000-0005-0000-0000-00003C0A0000}"/>
    <cellStyle name="Heading" xfId="681" xr:uid="{00000000-0005-0000-0000-00003D0A0000}"/>
    <cellStyle name="Heading 1" xfId="4" xr:uid="{00000000-0005-0000-0000-00003E0A0000}"/>
    <cellStyle name="Heading 1 2" xfId="2051" xr:uid="{00000000-0005-0000-0000-00003F0A0000}"/>
    <cellStyle name="Heading 1 3" xfId="3209" xr:uid="{00000000-0005-0000-0000-0000400A0000}"/>
    <cellStyle name="Heading 2" xfId="5" xr:uid="{00000000-0005-0000-0000-0000410A0000}"/>
    <cellStyle name="Heading 2 2" xfId="2052" xr:uid="{00000000-0005-0000-0000-0000420A0000}"/>
    <cellStyle name="Heading 2 3" xfId="3210" xr:uid="{00000000-0005-0000-0000-0000430A0000}"/>
    <cellStyle name="Heading 3" xfId="6" xr:uid="{00000000-0005-0000-0000-0000440A0000}"/>
    <cellStyle name="Heading 3 2" xfId="2053" xr:uid="{00000000-0005-0000-0000-0000450A0000}"/>
    <cellStyle name="Heading 3 3" xfId="3211" xr:uid="{00000000-0005-0000-0000-0000460A0000}"/>
    <cellStyle name="Heading 4" xfId="7" xr:uid="{00000000-0005-0000-0000-0000470A0000}"/>
    <cellStyle name="Heading 4 2" xfId="2054" xr:uid="{00000000-0005-0000-0000-0000480A0000}"/>
    <cellStyle name="Heading 4 3" xfId="3212" xr:uid="{00000000-0005-0000-0000-0000490A0000}"/>
    <cellStyle name="Heading 5" xfId="3213" xr:uid="{00000000-0005-0000-0000-00004A0A0000}"/>
    <cellStyle name="Heading 6" xfId="3214" xr:uid="{00000000-0005-0000-0000-00004B0A0000}"/>
    <cellStyle name="Heading 7" xfId="3215" xr:uid="{00000000-0005-0000-0000-00004C0A0000}"/>
    <cellStyle name="Heading 8" xfId="3216" xr:uid="{00000000-0005-0000-0000-00004D0A0000}"/>
    <cellStyle name="Heading_Contingências junho2008-CTB" xfId="682" xr:uid="{00000000-0005-0000-0000-00004E0A0000}"/>
    <cellStyle name="Hidden" xfId="683" xr:uid="{00000000-0005-0000-0000-00004F0A0000}"/>
    <cellStyle name="Hyperlink 2" xfId="684" xr:uid="{00000000-0005-0000-0000-0000500A0000}"/>
    <cellStyle name="Hyperlink 2 2" xfId="2055" xr:uid="{00000000-0005-0000-0000-0000510A0000}"/>
    <cellStyle name="Hyperlink 2 3" xfId="3217" xr:uid="{00000000-0005-0000-0000-0000520A0000}"/>
    <cellStyle name="Hyperlink 2_Income statement" xfId="1314" xr:uid="{00000000-0005-0000-0000-0000530A0000}"/>
    <cellStyle name="Hyperlink seguido" xfId="685" xr:uid="{00000000-0005-0000-0000-0000540A0000}"/>
    <cellStyle name="Hyperlink seguido 2" xfId="2056" xr:uid="{00000000-0005-0000-0000-0000550A0000}"/>
    <cellStyle name="Hyperlink seguido 3" xfId="3218" xr:uid="{00000000-0005-0000-0000-0000560A0000}"/>
    <cellStyle name="Hypertextový odkaz" xfId="686" xr:uid="{00000000-0005-0000-0000-0000570A0000}"/>
    <cellStyle name="Hypertextový odkaz 2" xfId="2057" xr:uid="{00000000-0005-0000-0000-0000580A0000}"/>
    <cellStyle name="Hypertextový odkaz 3" xfId="3219" xr:uid="{00000000-0005-0000-0000-0000590A0000}"/>
    <cellStyle name="Incorreto 2" xfId="312" xr:uid="{00000000-0005-0000-0000-00005A0A0000}"/>
    <cellStyle name="Incorreto 2 2" xfId="687" xr:uid="{00000000-0005-0000-0000-00005B0A0000}"/>
    <cellStyle name="Incorreto 2 2 2" xfId="2058" xr:uid="{00000000-0005-0000-0000-00005C0A0000}"/>
    <cellStyle name="Incorreto 2 2 3" xfId="3221" xr:uid="{00000000-0005-0000-0000-00005D0A0000}"/>
    <cellStyle name="Incorreto 2 3" xfId="1749" xr:uid="{00000000-0005-0000-0000-00005E0A0000}"/>
    <cellStyle name="Incorreto 2 3 2" xfId="3222" xr:uid="{00000000-0005-0000-0000-00005F0A0000}"/>
    <cellStyle name="Incorreto 2 4" xfId="3223" xr:uid="{00000000-0005-0000-0000-0000600A0000}"/>
    <cellStyle name="Incorreto 2 5" xfId="3220" xr:uid="{00000000-0005-0000-0000-0000610A0000}"/>
    <cellStyle name="Incorreto 2_Plan2" xfId="3224" xr:uid="{00000000-0005-0000-0000-0000620A0000}"/>
    <cellStyle name="Incorreto 3" xfId="688" xr:uid="{00000000-0005-0000-0000-0000630A0000}"/>
    <cellStyle name="Incorreto 3 2" xfId="2059" xr:uid="{00000000-0005-0000-0000-0000640A0000}"/>
    <cellStyle name="Incorreto 3 3" xfId="3225" xr:uid="{00000000-0005-0000-0000-0000650A0000}"/>
    <cellStyle name="Incorreto 3_Income statement" xfId="1315" xr:uid="{00000000-0005-0000-0000-0000660A0000}"/>
    <cellStyle name="Incorreto 4" xfId="689" xr:uid="{00000000-0005-0000-0000-0000670A0000}"/>
    <cellStyle name="Incorreto 4 2" xfId="2060" xr:uid="{00000000-0005-0000-0000-0000680A0000}"/>
    <cellStyle name="Incorreto 4 3" xfId="3226" xr:uid="{00000000-0005-0000-0000-0000690A0000}"/>
    <cellStyle name="Incorreto 4_Income statement" xfId="1316" xr:uid="{00000000-0005-0000-0000-00006A0A0000}"/>
    <cellStyle name="Incorreto 5" xfId="690" xr:uid="{00000000-0005-0000-0000-00006B0A0000}"/>
    <cellStyle name="Incorreto 5 2" xfId="2061" xr:uid="{00000000-0005-0000-0000-00006C0A0000}"/>
    <cellStyle name="Incorreto 5 3" xfId="3227" xr:uid="{00000000-0005-0000-0000-00006D0A0000}"/>
    <cellStyle name="Incorreto 5_Income statement" xfId="1317" xr:uid="{00000000-0005-0000-0000-00006E0A0000}"/>
    <cellStyle name="Incorreto 6" xfId="691" xr:uid="{00000000-0005-0000-0000-00006F0A0000}"/>
    <cellStyle name="Incorreto 6 2" xfId="2062" xr:uid="{00000000-0005-0000-0000-0000700A0000}"/>
    <cellStyle name="Incorreto 6 3" xfId="3228" xr:uid="{00000000-0005-0000-0000-0000710A0000}"/>
    <cellStyle name="Incorreto 6_Income statement" xfId="1318" xr:uid="{00000000-0005-0000-0000-0000720A0000}"/>
    <cellStyle name="Incorreto 7" xfId="1517" xr:uid="{00000000-0005-0000-0000-0000730A0000}"/>
    <cellStyle name="Incorreto 7 2" xfId="5069" xr:uid="{00000000-0005-0000-0000-0000740A0000}"/>
    <cellStyle name="Incorreto 8" xfId="4189" xr:uid="{00000000-0005-0000-0000-0000750A0000}"/>
    <cellStyle name="ind_perf" xfId="692" xr:uid="{00000000-0005-0000-0000-0000760A0000}"/>
    <cellStyle name="Indefinido" xfId="693" xr:uid="{00000000-0005-0000-0000-0000770A0000}"/>
    <cellStyle name="Indefinido 2" xfId="2063" xr:uid="{00000000-0005-0000-0000-0000780A0000}"/>
    <cellStyle name="Indefinido 3" xfId="3229" xr:uid="{00000000-0005-0000-0000-0000790A0000}"/>
    <cellStyle name="Indent" xfId="694" xr:uid="{00000000-0005-0000-0000-00007A0A0000}"/>
    <cellStyle name="Indent 2" xfId="2064" xr:uid="{00000000-0005-0000-0000-00007B0A0000}"/>
    <cellStyle name="Indent 3" xfId="3230" xr:uid="{00000000-0005-0000-0000-00007C0A0000}"/>
    <cellStyle name="Indent_Income statement" xfId="1319" xr:uid="{00000000-0005-0000-0000-00007D0A0000}"/>
    <cellStyle name="Input (%)" xfId="696" xr:uid="{00000000-0005-0000-0000-00007F0A0000}"/>
    <cellStyle name="Input (£m)" xfId="697" xr:uid="{00000000-0005-0000-0000-0000800A0000}"/>
    <cellStyle name="Input (No)" xfId="698" xr:uid="{00000000-0005-0000-0000-0000810A0000}"/>
    <cellStyle name="Input [yellow]" xfId="699" xr:uid="{00000000-0005-0000-0000-0000820A0000}"/>
    <cellStyle name="Input 10" xfId="2346" xr:uid="{00000000-0005-0000-0000-0000830A0000}"/>
    <cellStyle name="Input 10 2" xfId="4721" xr:uid="{00000000-0005-0000-0000-0000840A0000}"/>
    <cellStyle name="Input 10 3" xfId="3233" xr:uid="{00000000-0005-0000-0000-0000850A0000}"/>
    <cellStyle name="Input 11" xfId="2302" xr:uid="{00000000-0005-0000-0000-0000860A0000}"/>
    <cellStyle name="Input 11 2" xfId="4722" xr:uid="{00000000-0005-0000-0000-0000870A0000}"/>
    <cellStyle name="Input 11 3" xfId="3234" xr:uid="{00000000-0005-0000-0000-0000880A0000}"/>
    <cellStyle name="Input 12" xfId="3235" xr:uid="{00000000-0005-0000-0000-0000890A0000}"/>
    <cellStyle name="Input 12 2" xfId="4723" xr:uid="{00000000-0005-0000-0000-00008A0A0000}"/>
    <cellStyle name="Input 13" xfId="3236" xr:uid="{00000000-0005-0000-0000-00008B0A0000}"/>
    <cellStyle name="Input 13 2" xfId="4724" xr:uid="{00000000-0005-0000-0000-00008C0A0000}"/>
    <cellStyle name="Input 14" xfId="3237" xr:uid="{00000000-0005-0000-0000-00008D0A0000}"/>
    <cellStyle name="Input 14 2" xfId="4725" xr:uid="{00000000-0005-0000-0000-00008E0A0000}"/>
    <cellStyle name="Input 15" xfId="3238" xr:uid="{00000000-0005-0000-0000-00008F0A0000}"/>
    <cellStyle name="Input 15 2" xfId="4726" xr:uid="{00000000-0005-0000-0000-0000900A0000}"/>
    <cellStyle name="Input 16" xfId="3239" xr:uid="{00000000-0005-0000-0000-0000910A0000}"/>
    <cellStyle name="Input 16 2" xfId="4727" xr:uid="{00000000-0005-0000-0000-0000920A0000}"/>
    <cellStyle name="Input 17" xfId="3240" xr:uid="{00000000-0005-0000-0000-0000930A0000}"/>
    <cellStyle name="Input 17 2" xfId="4728" xr:uid="{00000000-0005-0000-0000-0000940A0000}"/>
    <cellStyle name="Input 18" xfId="3241" xr:uid="{00000000-0005-0000-0000-0000950A0000}"/>
    <cellStyle name="Input 18 2" xfId="4729" xr:uid="{00000000-0005-0000-0000-0000960A0000}"/>
    <cellStyle name="Input 19" xfId="3242" xr:uid="{00000000-0005-0000-0000-0000970A0000}"/>
    <cellStyle name="Input 2" xfId="700" xr:uid="{00000000-0005-0000-0000-0000980A0000}"/>
    <cellStyle name="Input 20" xfId="4730" xr:uid="{00000000-0005-0000-0000-0000990A0000}"/>
    <cellStyle name="Input 21" xfId="3231" xr:uid="{00000000-0005-0000-0000-00009A0A0000}"/>
    <cellStyle name="Input 22" xfId="5287" xr:uid="{00000000-0005-0000-0000-00009B0A0000}"/>
    <cellStyle name="Input 23" xfId="5359" xr:uid="{00000000-0005-0000-0000-00009C0A0000}"/>
    <cellStyle name="Input 24" xfId="5289" xr:uid="{00000000-0005-0000-0000-00009D0A0000}"/>
    <cellStyle name="Input 25" xfId="3933" xr:uid="{00000000-0005-0000-0000-00009E0A0000}"/>
    <cellStyle name="Input 26" xfId="5291" xr:uid="{00000000-0005-0000-0000-00009F0A0000}"/>
    <cellStyle name="Input 27" xfId="5418" xr:uid="{00000000-0005-0000-0000-0000A00A0000}"/>
    <cellStyle name="Input 28" xfId="5278" xr:uid="{00000000-0005-0000-0000-0000A10A0000}"/>
    <cellStyle name="Input 29" xfId="5251" xr:uid="{00000000-0005-0000-0000-0000A20A0000}"/>
    <cellStyle name="Input 3" xfId="701" xr:uid="{00000000-0005-0000-0000-0000A30A0000}"/>
    <cellStyle name="Input 30" xfId="5367" xr:uid="{00000000-0005-0000-0000-0000A40A0000}"/>
    <cellStyle name="Input 31" xfId="5288" xr:uid="{00000000-0005-0000-0000-0000A50A0000}"/>
    <cellStyle name="Input 32" xfId="5412" xr:uid="{00000000-0005-0000-0000-0000A60A0000}"/>
    <cellStyle name="Input 33" xfId="5448" xr:uid="{00000000-0005-0000-0000-0000A70A0000}"/>
    <cellStyle name="Input 34" xfId="5420" xr:uid="{00000000-0005-0000-0000-0000A80A0000}"/>
    <cellStyle name="Input 35" xfId="5274" xr:uid="{00000000-0005-0000-0000-0000A90A0000}"/>
    <cellStyle name="Input 4" xfId="702" xr:uid="{00000000-0005-0000-0000-0000AA0A0000}"/>
    <cellStyle name="Input 5" xfId="703" xr:uid="{00000000-0005-0000-0000-0000AB0A0000}"/>
    <cellStyle name="Input 6" xfId="704" xr:uid="{00000000-0005-0000-0000-0000AC0A0000}"/>
    <cellStyle name="Input 7" xfId="705" xr:uid="{00000000-0005-0000-0000-0000AD0A0000}"/>
    <cellStyle name="Input 8" xfId="2065" xr:uid="{00000000-0005-0000-0000-0000AE0A0000}"/>
    <cellStyle name="Input 8 2" xfId="3244" xr:uid="{00000000-0005-0000-0000-0000AF0A0000}"/>
    <cellStyle name="Input 8 2 2" xfId="4731" xr:uid="{00000000-0005-0000-0000-0000B00A0000}"/>
    <cellStyle name="Input 8 3" xfId="3245" xr:uid="{00000000-0005-0000-0000-0000B10A0000}"/>
    <cellStyle name="Input 8 3 2" xfId="4732" xr:uid="{00000000-0005-0000-0000-0000B20A0000}"/>
    <cellStyle name="Input 8 4" xfId="3246" xr:uid="{00000000-0005-0000-0000-0000B30A0000}"/>
    <cellStyle name="Input 8 4 2" xfId="4733" xr:uid="{00000000-0005-0000-0000-0000B40A0000}"/>
    <cellStyle name="Input 8 5" xfId="3247" xr:uid="{00000000-0005-0000-0000-0000B50A0000}"/>
    <cellStyle name="Input 8 5 2" xfId="4734" xr:uid="{00000000-0005-0000-0000-0000B60A0000}"/>
    <cellStyle name="Input 8 6" xfId="3248" xr:uid="{00000000-0005-0000-0000-0000B70A0000}"/>
    <cellStyle name="Input 8 7" xfId="3243" xr:uid="{00000000-0005-0000-0000-0000B80A0000}"/>
    <cellStyle name="Input 9" xfId="2313" xr:uid="{00000000-0005-0000-0000-0000B90A0000}"/>
    <cellStyle name="Input 9 2" xfId="4735" xr:uid="{00000000-0005-0000-0000-0000BA0A0000}"/>
    <cellStyle name="Input 9 3" xfId="3249" xr:uid="{00000000-0005-0000-0000-0000BB0A0000}"/>
    <cellStyle name="Link Currency (0)" xfId="706" xr:uid="{00000000-0005-0000-0000-0000BC0A0000}"/>
    <cellStyle name="Link Currency (0) 2" xfId="2066" xr:uid="{00000000-0005-0000-0000-0000BD0A0000}"/>
    <cellStyle name="Link Currency (0) 3" xfId="3250" xr:uid="{00000000-0005-0000-0000-0000BE0A0000}"/>
    <cellStyle name="Link Currency (2)" xfId="707" xr:uid="{00000000-0005-0000-0000-0000BF0A0000}"/>
    <cellStyle name="Link Currency (2) 2" xfId="2067" xr:uid="{00000000-0005-0000-0000-0000C00A0000}"/>
    <cellStyle name="Link Currency (2) 3" xfId="3251" xr:uid="{00000000-0005-0000-0000-0000C10A0000}"/>
    <cellStyle name="Link Units (0)" xfId="708" xr:uid="{00000000-0005-0000-0000-0000C20A0000}"/>
    <cellStyle name="Link Units (0) 2" xfId="2068" xr:uid="{00000000-0005-0000-0000-0000C30A0000}"/>
    <cellStyle name="Link Units (0) 3" xfId="3252" xr:uid="{00000000-0005-0000-0000-0000C40A0000}"/>
    <cellStyle name="Link Units (1)" xfId="709" xr:uid="{00000000-0005-0000-0000-0000C50A0000}"/>
    <cellStyle name="Link Units (1) 2" xfId="2069" xr:uid="{00000000-0005-0000-0000-0000C60A0000}"/>
    <cellStyle name="Link Units (1) 3" xfId="3253" xr:uid="{00000000-0005-0000-0000-0000C70A0000}"/>
    <cellStyle name="Link Units (2)" xfId="710" xr:uid="{00000000-0005-0000-0000-0000C80A0000}"/>
    <cellStyle name="Link Units (2) 2" xfId="2070" xr:uid="{00000000-0005-0000-0000-0000C90A0000}"/>
    <cellStyle name="Link Units (2) 3" xfId="3254" xr:uid="{00000000-0005-0000-0000-0000CA0A0000}"/>
    <cellStyle name="Linked Cell 2" xfId="2071" xr:uid="{00000000-0005-0000-0000-0000CC0A0000}"/>
    <cellStyle name="Linked Cell 2 2" xfId="3257" xr:uid="{00000000-0005-0000-0000-0000CD0A0000}"/>
    <cellStyle name="Linked Cell 2 3" xfId="3258" xr:uid="{00000000-0005-0000-0000-0000CE0A0000}"/>
    <cellStyle name="Linked Cell 2 4" xfId="3259" xr:uid="{00000000-0005-0000-0000-0000CF0A0000}"/>
    <cellStyle name="Linked Cell 2 5" xfId="3260" xr:uid="{00000000-0005-0000-0000-0000D00A0000}"/>
    <cellStyle name="Linked Cell 2 6" xfId="3261" xr:uid="{00000000-0005-0000-0000-0000D10A0000}"/>
    <cellStyle name="Linked Cell 2 7" xfId="3262" xr:uid="{00000000-0005-0000-0000-0000D20A0000}"/>
    <cellStyle name="Linked Cell 2 8" xfId="3263" xr:uid="{00000000-0005-0000-0000-0000D30A0000}"/>
    <cellStyle name="Linked Cell 2 9" xfId="3256" xr:uid="{00000000-0005-0000-0000-0000D40A0000}"/>
    <cellStyle name="Linked Cell 3" xfId="3255" xr:uid="{00000000-0005-0000-0000-0000D50A0000}"/>
    <cellStyle name="MacroCode" xfId="712" xr:uid="{00000000-0005-0000-0000-0000D60A0000}"/>
    <cellStyle name="MacroCode 2" xfId="2072" xr:uid="{00000000-0005-0000-0000-0000D70A0000}"/>
    <cellStyle name="MacroCode 2 2" xfId="3265" xr:uid="{00000000-0005-0000-0000-0000D80A0000}"/>
    <cellStyle name="MacroCode 3" xfId="3266" xr:uid="{00000000-0005-0000-0000-0000D90A0000}"/>
    <cellStyle name="MacroCode 4" xfId="3267" xr:uid="{00000000-0005-0000-0000-0000DA0A0000}"/>
    <cellStyle name="MacroCode 5" xfId="3264" xr:uid="{00000000-0005-0000-0000-0000DB0A0000}"/>
    <cellStyle name="MacroCode_Plan2" xfId="3268" xr:uid="{00000000-0005-0000-0000-0000DC0A0000}"/>
    <cellStyle name="Migliaia (0)_00_REV" xfId="713" xr:uid="{00000000-0005-0000-0000-0000DD0A0000}"/>
    <cellStyle name="Migliaia_bs" xfId="714" xr:uid="{00000000-0005-0000-0000-0000DE0A0000}"/>
    <cellStyle name="Mike" xfId="715" xr:uid="{00000000-0005-0000-0000-0000DF0A0000}"/>
    <cellStyle name="Mike 2" xfId="2073" xr:uid="{00000000-0005-0000-0000-0000E00A0000}"/>
    <cellStyle name="Mike 3" xfId="3269" xr:uid="{00000000-0005-0000-0000-0000E10A0000}"/>
    <cellStyle name="Millares [0]_10 AVERIAS MASIVAS + ANT" xfId="716" xr:uid="{00000000-0005-0000-0000-0000E20A0000}"/>
    <cellStyle name="Millares 2" xfId="717" xr:uid="{00000000-0005-0000-0000-0000E30A0000}"/>
    <cellStyle name="Millares 2 2" xfId="5590" xr:uid="{00000000-0005-0000-0000-0000E40A0000}"/>
    <cellStyle name="Millares 3" xfId="718" xr:uid="{00000000-0005-0000-0000-0000E50A0000}"/>
    <cellStyle name="Millares_10 AVERIAS MASIVAS + ANT" xfId="719" xr:uid="{00000000-0005-0000-0000-0000E60A0000}"/>
    <cellStyle name="Milliers [0]_AR1194" xfId="720" xr:uid="{00000000-0005-0000-0000-0000E70A0000}"/>
    <cellStyle name="Milliers_AR1194" xfId="721" xr:uid="{00000000-0005-0000-0000-0000E80A0000}"/>
    <cellStyle name="Moeda [0] 2" xfId="251" xr:uid="{00000000-0005-0000-0000-0000E90A0000}"/>
    <cellStyle name="Moeda [0] 3" xfId="722" xr:uid="{00000000-0005-0000-0000-0000EA0A0000}"/>
    <cellStyle name="Moeda [0] 4" xfId="723" xr:uid="{00000000-0005-0000-0000-0000EB0A0000}"/>
    <cellStyle name="Moeda [0] 5" xfId="724" xr:uid="{00000000-0005-0000-0000-0000EC0A0000}"/>
    <cellStyle name="Moeda [0] 6" xfId="725" xr:uid="{00000000-0005-0000-0000-0000ED0A0000}"/>
    <cellStyle name="Moeda [0] 7" xfId="726" xr:uid="{00000000-0005-0000-0000-0000EE0A0000}"/>
    <cellStyle name="Moeda [0] 8" xfId="727" xr:uid="{00000000-0005-0000-0000-0000EF0A0000}"/>
    <cellStyle name="Moeda 10" xfId="728" xr:uid="{00000000-0005-0000-0000-0000F00A0000}"/>
    <cellStyle name="Moeda 10 2" xfId="5591" xr:uid="{00000000-0005-0000-0000-0000F10A0000}"/>
    <cellStyle name="Moeda 11" xfId="729" xr:uid="{00000000-0005-0000-0000-0000F20A0000}"/>
    <cellStyle name="Moeda 11 2" xfId="5592" xr:uid="{00000000-0005-0000-0000-0000F30A0000}"/>
    <cellStyle name="Moeda 12" xfId="730" xr:uid="{00000000-0005-0000-0000-0000F40A0000}"/>
    <cellStyle name="Moeda 12 2" xfId="5593" xr:uid="{00000000-0005-0000-0000-0000F50A0000}"/>
    <cellStyle name="Moeda 13" xfId="731" xr:uid="{00000000-0005-0000-0000-0000F60A0000}"/>
    <cellStyle name="Moeda 13 2" xfId="5594" xr:uid="{00000000-0005-0000-0000-0000F70A0000}"/>
    <cellStyle name="Moeda 14" xfId="3270" xr:uid="{00000000-0005-0000-0000-0000F80A0000}"/>
    <cellStyle name="Moeda 15" xfId="3271" xr:uid="{00000000-0005-0000-0000-0000F90A0000}"/>
    <cellStyle name="Moeda 16" xfId="3272" xr:uid="{00000000-0005-0000-0000-0000FA0A0000}"/>
    <cellStyle name="Moeda 2" xfId="163" xr:uid="{00000000-0005-0000-0000-0000FB0A0000}"/>
    <cellStyle name="Moeda 2 2" xfId="252" xr:uid="{00000000-0005-0000-0000-0000FC0A0000}"/>
    <cellStyle name="Moeda 2 2 2" xfId="3273" xr:uid="{00000000-0005-0000-0000-0000FD0A0000}"/>
    <cellStyle name="Moeda 2 3" xfId="1099" xr:uid="{00000000-0005-0000-0000-0000FE0A0000}"/>
    <cellStyle name="Moeda 3" xfId="221" xr:uid="{00000000-0005-0000-0000-0000FF0A0000}"/>
    <cellStyle name="Moeda 3 2" xfId="1121" xr:uid="{00000000-0005-0000-0000-0000000B0000}"/>
    <cellStyle name="Moeda 3 2 2" xfId="3275" xr:uid="{00000000-0005-0000-0000-0000010B0000}"/>
    <cellStyle name="Moeda 3 3" xfId="3276" xr:uid="{00000000-0005-0000-0000-0000020B0000}"/>
    <cellStyle name="Moeda 3 4" xfId="3277" xr:uid="{00000000-0005-0000-0000-0000030B0000}"/>
    <cellStyle name="Moeda 3 5" xfId="3274" xr:uid="{00000000-0005-0000-0000-0000040B0000}"/>
    <cellStyle name="Moeda 4" xfId="732" xr:uid="{00000000-0005-0000-0000-0000050B0000}"/>
    <cellStyle name="Moeda 4 2" xfId="1122" xr:uid="{00000000-0005-0000-0000-0000060B0000}"/>
    <cellStyle name="Moeda 4 2 2" xfId="3279" xr:uid="{00000000-0005-0000-0000-0000070B0000}"/>
    <cellStyle name="Moeda 4 3" xfId="3280" xr:uid="{00000000-0005-0000-0000-0000080B0000}"/>
    <cellStyle name="Moeda 4 4" xfId="3281" xr:uid="{00000000-0005-0000-0000-0000090B0000}"/>
    <cellStyle name="Moeda 4_Plan2" xfId="3282" xr:uid="{00000000-0005-0000-0000-00000A0B0000}"/>
    <cellStyle name="Moeda 5" xfId="733" xr:uid="{00000000-0005-0000-0000-00000B0B0000}"/>
    <cellStyle name="Moeda 6" xfId="734" xr:uid="{00000000-0005-0000-0000-00000C0B0000}"/>
    <cellStyle name="Moeda 7" xfId="735" xr:uid="{00000000-0005-0000-0000-00000D0B0000}"/>
    <cellStyle name="Moeda 8" xfId="736" xr:uid="{00000000-0005-0000-0000-00000E0B0000}"/>
    <cellStyle name="Moeda 9" xfId="737" xr:uid="{00000000-0005-0000-0000-00000F0B0000}"/>
    <cellStyle name="Moeda 9 2" xfId="5595" xr:uid="{00000000-0005-0000-0000-0000100B0000}"/>
    <cellStyle name="Moeda0" xfId="738" xr:uid="{00000000-0005-0000-0000-0000110B0000}"/>
    <cellStyle name="Moneda [0]_0499EJEG" xfId="739" xr:uid="{00000000-0005-0000-0000-0000120B0000}"/>
    <cellStyle name="Moneda_0499EJEG" xfId="740" xr:uid="{00000000-0005-0000-0000-0000130B0000}"/>
    <cellStyle name="Monétaire [0]_AR1194" xfId="741" xr:uid="{00000000-0005-0000-0000-0000140B0000}"/>
    <cellStyle name="Monétaire_AR1194" xfId="742" xr:uid="{00000000-0005-0000-0000-0000150B0000}"/>
    <cellStyle name="Monetario" xfId="743" xr:uid="{00000000-0005-0000-0000-0000160B0000}"/>
    <cellStyle name="Monetario 2" xfId="2075" xr:uid="{00000000-0005-0000-0000-0000170B0000}"/>
    <cellStyle name="Monetario 3" xfId="3286" xr:uid="{00000000-0005-0000-0000-0000180B0000}"/>
    <cellStyle name="Multiple" xfId="744" xr:uid="{00000000-0005-0000-0000-0000190B0000}"/>
    <cellStyle name="Multiple 2" xfId="2076" xr:uid="{00000000-0005-0000-0000-00001A0B0000}"/>
    <cellStyle name="Multiple 3" xfId="3287" xr:uid="{00000000-0005-0000-0000-00001B0B0000}"/>
    <cellStyle name="Neutra 2" xfId="313" xr:uid="{00000000-0005-0000-0000-00001C0B0000}"/>
    <cellStyle name="Neutra 2 2" xfId="745" xr:uid="{00000000-0005-0000-0000-00001D0B0000}"/>
    <cellStyle name="Neutra 2 2 2" xfId="2077" xr:uid="{00000000-0005-0000-0000-00001E0B0000}"/>
    <cellStyle name="Neutra 2 2 3" xfId="3289" xr:uid="{00000000-0005-0000-0000-00001F0B0000}"/>
    <cellStyle name="Neutra 2 3" xfId="1750" xr:uid="{00000000-0005-0000-0000-0000200B0000}"/>
    <cellStyle name="Neutra 2 3 2" xfId="3290" xr:uid="{00000000-0005-0000-0000-0000210B0000}"/>
    <cellStyle name="Neutra 2 4" xfId="3291" xr:uid="{00000000-0005-0000-0000-0000220B0000}"/>
    <cellStyle name="Neutra 2 5" xfId="3288" xr:uid="{00000000-0005-0000-0000-0000230B0000}"/>
    <cellStyle name="Neutra 2_Plan2" xfId="3292" xr:uid="{00000000-0005-0000-0000-0000240B0000}"/>
    <cellStyle name="Neutra 3" xfId="746" xr:uid="{00000000-0005-0000-0000-0000250B0000}"/>
    <cellStyle name="Neutra 3 2" xfId="2078" xr:uid="{00000000-0005-0000-0000-0000260B0000}"/>
    <cellStyle name="Neutra 3 3" xfId="3293" xr:uid="{00000000-0005-0000-0000-0000270B0000}"/>
    <cellStyle name="Neutra 3_Income statement" xfId="1320" xr:uid="{00000000-0005-0000-0000-0000280B0000}"/>
    <cellStyle name="Neutra 4" xfId="747" xr:uid="{00000000-0005-0000-0000-0000290B0000}"/>
    <cellStyle name="Neutra 4 2" xfId="2079" xr:uid="{00000000-0005-0000-0000-00002A0B0000}"/>
    <cellStyle name="Neutra 4 3" xfId="3294" xr:uid="{00000000-0005-0000-0000-00002B0B0000}"/>
    <cellStyle name="Neutra 4_Income statement" xfId="1321" xr:uid="{00000000-0005-0000-0000-00002C0B0000}"/>
    <cellStyle name="Neutra 5" xfId="748" xr:uid="{00000000-0005-0000-0000-00002D0B0000}"/>
    <cellStyle name="Neutra 5 2" xfId="2080" xr:uid="{00000000-0005-0000-0000-00002E0B0000}"/>
    <cellStyle name="Neutra 5 3" xfId="3295" xr:uid="{00000000-0005-0000-0000-00002F0B0000}"/>
    <cellStyle name="Neutra 5_Income statement" xfId="1322" xr:uid="{00000000-0005-0000-0000-0000300B0000}"/>
    <cellStyle name="Neutra 6" xfId="749" xr:uid="{00000000-0005-0000-0000-0000310B0000}"/>
    <cellStyle name="Neutra 6 2" xfId="2081" xr:uid="{00000000-0005-0000-0000-0000320B0000}"/>
    <cellStyle name="Neutra 6 3" xfId="3296" xr:uid="{00000000-0005-0000-0000-0000330B0000}"/>
    <cellStyle name="Neutra 6_Income statement" xfId="1323" xr:uid="{00000000-0005-0000-0000-0000340B0000}"/>
    <cellStyle name="Neutra 7" xfId="1518" xr:uid="{00000000-0005-0000-0000-0000350B0000}"/>
    <cellStyle name="Neutra 7 2" xfId="5070" xr:uid="{00000000-0005-0000-0000-0000360B0000}"/>
    <cellStyle name="Neutra 8" xfId="4190" xr:uid="{00000000-0005-0000-0000-0000370B0000}"/>
    <cellStyle name="Neutral 2" xfId="2082" xr:uid="{00000000-0005-0000-0000-0000390B0000}"/>
    <cellStyle name="Neutral 3" xfId="3297" xr:uid="{00000000-0005-0000-0000-00003A0B0000}"/>
    <cellStyle name="Neutro" xfId="750" builtinId="28" customBuiltin="1"/>
    <cellStyle name="NívelCol_1_Banco_Dados" xfId="751" xr:uid="{00000000-0005-0000-0000-00003B0B0000}"/>
    <cellStyle name="NívelLinha_1_Banco_Dados" xfId="752" xr:uid="{00000000-0005-0000-0000-00003C0B0000}"/>
    <cellStyle name="no dec" xfId="753" xr:uid="{00000000-0005-0000-0000-00003D0B0000}"/>
    <cellStyle name="Non_definito" xfId="754" xr:uid="{00000000-0005-0000-0000-00003E0B0000}"/>
    <cellStyle name="norm?ln?_laroux" xfId="1324" xr:uid="{00000000-0005-0000-0000-00003F0B0000}"/>
    <cellStyle name="Normal" xfId="0" builtinId="0"/>
    <cellStyle name="Normal - Estilo1" xfId="755" xr:uid="{00000000-0005-0000-0000-0000410B0000}"/>
    <cellStyle name="Normal - Estilo2" xfId="756" xr:uid="{00000000-0005-0000-0000-0000420B0000}"/>
    <cellStyle name="Normal - Estilo2 2" xfId="2083" xr:uid="{00000000-0005-0000-0000-0000430B0000}"/>
    <cellStyle name="Normal - Estilo2 3" xfId="3298" xr:uid="{00000000-0005-0000-0000-0000440B0000}"/>
    <cellStyle name="Normal - Estilo3" xfId="757" xr:uid="{00000000-0005-0000-0000-0000450B0000}"/>
    <cellStyle name="Normal - Estilo3 2" xfId="2084" xr:uid="{00000000-0005-0000-0000-0000460B0000}"/>
    <cellStyle name="Normal - Estilo3 3" xfId="3299" xr:uid="{00000000-0005-0000-0000-0000470B0000}"/>
    <cellStyle name="Normal - Estilo4" xfId="758" xr:uid="{00000000-0005-0000-0000-0000480B0000}"/>
    <cellStyle name="Normal - Estilo4 2" xfId="2085" xr:uid="{00000000-0005-0000-0000-0000490B0000}"/>
    <cellStyle name="Normal - Estilo4 3" xfId="3300" xr:uid="{00000000-0005-0000-0000-00004A0B0000}"/>
    <cellStyle name="Normal - Estilo5" xfId="759" xr:uid="{00000000-0005-0000-0000-00004B0B0000}"/>
    <cellStyle name="Normal - Estilo5 2" xfId="2086" xr:uid="{00000000-0005-0000-0000-00004C0B0000}"/>
    <cellStyle name="Normal - Estilo5 3" xfId="3301" xr:uid="{00000000-0005-0000-0000-00004D0B0000}"/>
    <cellStyle name="Normal - Estilo6" xfId="760" xr:uid="{00000000-0005-0000-0000-00004E0B0000}"/>
    <cellStyle name="Normal - Estilo6 2" xfId="2087" xr:uid="{00000000-0005-0000-0000-00004F0B0000}"/>
    <cellStyle name="Normal - Estilo6 3" xfId="3302" xr:uid="{00000000-0005-0000-0000-0000500B0000}"/>
    <cellStyle name="Normal - Estilo7" xfId="761" xr:uid="{00000000-0005-0000-0000-0000510B0000}"/>
    <cellStyle name="Normal - Estilo7 2" xfId="2088" xr:uid="{00000000-0005-0000-0000-0000520B0000}"/>
    <cellStyle name="Normal - Estilo7 3" xfId="3303" xr:uid="{00000000-0005-0000-0000-0000530B0000}"/>
    <cellStyle name="Normal - Estilo8" xfId="762" xr:uid="{00000000-0005-0000-0000-0000540B0000}"/>
    <cellStyle name="Normal - Estilo8 2" xfId="2089" xr:uid="{00000000-0005-0000-0000-0000550B0000}"/>
    <cellStyle name="Normal - Estilo8 3" xfId="3304" xr:uid="{00000000-0005-0000-0000-0000560B0000}"/>
    <cellStyle name="Normal - Style1" xfId="763" xr:uid="{00000000-0005-0000-0000-0000570B0000}"/>
    <cellStyle name="Normal - Style1 2" xfId="764" xr:uid="{00000000-0005-0000-0000-0000580B0000}"/>
    <cellStyle name="Normal - Style1 3" xfId="1100" xr:uid="{00000000-0005-0000-0000-0000590B0000}"/>
    <cellStyle name="Normal - Style1 4" xfId="2090" xr:uid="{00000000-0005-0000-0000-00005A0B0000}"/>
    <cellStyle name="Normal - Style1 5" xfId="3305" xr:uid="{00000000-0005-0000-0000-00005B0B0000}"/>
    <cellStyle name="Normal - Style1_Movimentação Contingências dez,09" xfId="765" xr:uid="{00000000-0005-0000-0000-00005C0B0000}"/>
    <cellStyle name="Normal (%)" xfId="766" xr:uid="{00000000-0005-0000-0000-00005D0B0000}"/>
    <cellStyle name="Normal (£m)" xfId="767" xr:uid="{00000000-0005-0000-0000-00005E0B0000}"/>
    <cellStyle name="Normal (No)" xfId="768" xr:uid="{00000000-0005-0000-0000-00005F0B0000}"/>
    <cellStyle name="Normal (x)" xfId="769" xr:uid="{00000000-0005-0000-0000-0000600B0000}"/>
    <cellStyle name="Normal 10" xfId="88" xr:uid="{00000000-0005-0000-0000-0000610B0000}"/>
    <cellStyle name="Normal 10 10" xfId="5303" xr:uid="{00000000-0005-0000-0000-0000620B0000}"/>
    <cellStyle name="Normal 10 2" xfId="1101" xr:uid="{00000000-0005-0000-0000-0000630B0000}"/>
    <cellStyle name="Normal 10 2 2" xfId="2274" xr:uid="{00000000-0005-0000-0000-0000640B0000}"/>
    <cellStyle name="Normal 10 2_Income statement" xfId="1325" xr:uid="{00000000-0005-0000-0000-0000650B0000}"/>
    <cellStyle name="Normal 10 3" xfId="1575" xr:uid="{00000000-0005-0000-0000-0000660B0000}"/>
    <cellStyle name="Normal 10 4" xfId="2202" xr:uid="{00000000-0005-0000-0000-0000670B0000}"/>
    <cellStyle name="Normal 10 5" xfId="2272" xr:uid="{00000000-0005-0000-0000-0000680B0000}"/>
    <cellStyle name="Normal 10 6" xfId="2317" xr:uid="{00000000-0005-0000-0000-0000690B0000}"/>
    <cellStyle name="Normal 10 7" xfId="3306" xr:uid="{00000000-0005-0000-0000-00006A0B0000}"/>
    <cellStyle name="Normal 10 8" xfId="5292" xr:uid="{00000000-0005-0000-0000-00006B0B0000}"/>
    <cellStyle name="Normal 10 9" xfId="5358" xr:uid="{00000000-0005-0000-0000-00006C0B0000}"/>
    <cellStyle name="Normal 11" xfId="223" xr:uid="{00000000-0005-0000-0000-00006D0B0000}"/>
    <cellStyle name="Normal 11 10" xfId="5408" xr:uid="{00000000-0005-0000-0000-00006E0B0000}"/>
    <cellStyle name="Normal 11 2" xfId="280" xr:uid="{00000000-0005-0000-0000-00006F0B0000}"/>
    <cellStyle name="Normal 11 2 2" xfId="1719" xr:uid="{00000000-0005-0000-0000-0000700B0000}"/>
    <cellStyle name="Normal 11 2_Income statement" xfId="1327" xr:uid="{00000000-0005-0000-0000-0000710B0000}"/>
    <cellStyle name="Normal 11 3" xfId="278" xr:uid="{00000000-0005-0000-0000-0000720B0000}"/>
    <cellStyle name="Normal 11 3 2" xfId="1717" xr:uid="{00000000-0005-0000-0000-0000730B0000}"/>
    <cellStyle name="Normal 11 3_Income statement" xfId="1328" xr:uid="{00000000-0005-0000-0000-0000740B0000}"/>
    <cellStyle name="Normal 11 4" xfId="262" xr:uid="{00000000-0005-0000-0000-0000750B0000}"/>
    <cellStyle name="Normal 11 4 2" xfId="1712" xr:uid="{00000000-0005-0000-0000-0000760B0000}"/>
    <cellStyle name="Normal 11 5" xfId="1685" xr:uid="{00000000-0005-0000-0000-0000770B0000}"/>
    <cellStyle name="Normal 11 6" xfId="3307" xr:uid="{00000000-0005-0000-0000-0000780B0000}"/>
    <cellStyle name="Normal 11 7" xfId="5293" xr:uid="{00000000-0005-0000-0000-0000790B0000}"/>
    <cellStyle name="Normal 11 8" xfId="5357" xr:uid="{00000000-0005-0000-0000-00007A0B0000}"/>
    <cellStyle name="Normal 11 9" xfId="5305" xr:uid="{00000000-0005-0000-0000-00007B0B0000}"/>
    <cellStyle name="Normal 11_Income statement" xfId="1326" xr:uid="{00000000-0005-0000-0000-00007C0B0000}"/>
    <cellStyle name="Normal 12" xfId="89" xr:uid="{00000000-0005-0000-0000-00007D0B0000}"/>
    <cellStyle name="Normal 12 10" xfId="5444" xr:uid="{00000000-0005-0000-0000-00007E0B0000}"/>
    <cellStyle name="Normal 12 2" xfId="165" xr:uid="{00000000-0005-0000-0000-00007F0B0000}"/>
    <cellStyle name="Normal 12 2 2" xfId="1631" xr:uid="{00000000-0005-0000-0000-0000800B0000}"/>
    <cellStyle name="Normal 12 2_Income statement" xfId="1330" xr:uid="{00000000-0005-0000-0000-0000810B0000}"/>
    <cellStyle name="Normal 12 3" xfId="166" xr:uid="{00000000-0005-0000-0000-0000820B0000}"/>
    <cellStyle name="Normal 12 3 2" xfId="1632" xr:uid="{00000000-0005-0000-0000-0000830B0000}"/>
    <cellStyle name="Normal 12 3_Income statement" xfId="1331" xr:uid="{00000000-0005-0000-0000-0000840B0000}"/>
    <cellStyle name="Normal 12 4" xfId="1576" xr:uid="{00000000-0005-0000-0000-0000850B0000}"/>
    <cellStyle name="Normal 12 5" xfId="3308" xr:uid="{00000000-0005-0000-0000-0000860B0000}"/>
    <cellStyle name="Normal 12 6" xfId="5294" xr:uid="{00000000-0005-0000-0000-0000870B0000}"/>
    <cellStyle name="Normal 12 7" xfId="5437" xr:uid="{00000000-0005-0000-0000-0000880B0000}"/>
    <cellStyle name="Normal 12 8" xfId="5452" xr:uid="{00000000-0005-0000-0000-0000890B0000}"/>
    <cellStyle name="Normal 12 9" xfId="5433" xr:uid="{00000000-0005-0000-0000-00008A0B0000}"/>
    <cellStyle name="Normal 12_Income statement" xfId="1329" xr:uid="{00000000-0005-0000-0000-00008B0B0000}"/>
    <cellStyle name="Normal 13" xfId="224" xr:uid="{00000000-0005-0000-0000-00008C0B0000}"/>
    <cellStyle name="Normal 13 2" xfId="1686" xr:uid="{00000000-0005-0000-0000-00008D0B0000}"/>
    <cellStyle name="Normal 13 3" xfId="3309" xr:uid="{00000000-0005-0000-0000-00008E0B0000}"/>
    <cellStyle name="Normal 13_Income statement" xfId="1332" xr:uid="{00000000-0005-0000-0000-00008F0B0000}"/>
    <cellStyle name="Normal 14" xfId="90" xr:uid="{00000000-0005-0000-0000-0000900B0000}"/>
    <cellStyle name="Normal 14 10" xfId="5371" xr:uid="{00000000-0005-0000-0000-0000910B0000}"/>
    <cellStyle name="Normal 14 2" xfId="167" xr:uid="{00000000-0005-0000-0000-0000920B0000}"/>
    <cellStyle name="Normal 14 2 2" xfId="1633" xr:uid="{00000000-0005-0000-0000-0000930B0000}"/>
    <cellStyle name="Normal 14 2_Income statement" xfId="1334" xr:uid="{00000000-0005-0000-0000-0000940B0000}"/>
    <cellStyle name="Normal 14 3" xfId="168" xr:uid="{00000000-0005-0000-0000-0000950B0000}"/>
    <cellStyle name="Normal 14 3 2" xfId="1634" xr:uid="{00000000-0005-0000-0000-0000960B0000}"/>
    <cellStyle name="Normal 14 3_Income statement" xfId="1335" xr:uid="{00000000-0005-0000-0000-0000970B0000}"/>
    <cellStyle name="Normal 14 4" xfId="1577" xr:uid="{00000000-0005-0000-0000-0000980B0000}"/>
    <cellStyle name="Normal 14 5" xfId="3310" xr:uid="{00000000-0005-0000-0000-0000990B0000}"/>
    <cellStyle name="Normal 14 6" xfId="5295" xr:uid="{00000000-0005-0000-0000-00009A0B0000}"/>
    <cellStyle name="Normal 14 7" xfId="5436" xr:uid="{00000000-0005-0000-0000-00009B0B0000}"/>
    <cellStyle name="Normal 14 8" xfId="2623" xr:uid="{00000000-0005-0000-0000-00009C0B0000}"/>
    <cellStyle name="Normal 14 9" xfId="5348" xr:uid="{00000000-0005-0000-0000-00009D0B0000}"/>
    <cellStyle name="Normal 14_Income statement" xfId="1333" xr:uid="{00000000-0005-0000-0000-00009E0B0000}"/>
    <cellStyle name="Normal 15" xfId="227" xr:uid="{00000000-0005-0000-0000-00009F0B0000}"/>
    <cellStyle name="Normal 15 2" xfId="1687" xr:uid="{00000000-0005-0000-0000-0000A00B0000}"/>
    <cellStyle name="Normal 15 3" xfId="3311" xr:uid="{00000000-0005-0000-0000-0000A10B0000}"/>
    <cellStyle name="Normal 15_Income statement" xfId="1336" xr:uid="{00000000-0005-0000-0000-0000A20B0000}"/>
    <cellStyle name="Normal 16" xfId="87" xr:uid="{00000000-0005-0000-0000-0000A30B0000}"/>
    <cellStyle name="Normal 16 2" xfId="1574" xr:uid="{00000000-0005-0000-0000-0000A40B0000}"/>
    <cellStyle name="Normal 16 3" xfId="3312" xr:uid="{00000000-0005-0000-0000-0000A50B0000}"/>
    <cellStyle name="Normal 17" xfId="232" xr:uid="{00000000-0005-0000-0000-0000A60B0000}"/>
    <cellStyle name="Normal 17 2" xfId="1688" xr:uid="{00000000-0005-0000-0000-0000A70B0000}"/>
    <cellStyle name="Normal 17 3" xfId="3313" xr:uid="{00000000-0005-0000-0000-0000A80B0000}"/>
    <cellStyle name="Normal 17_Income statement" xfId="1337" xr:uid="{00000000-0005-0000-0000-0000A90B0000}"/>
    <cellStyle name="Normal 18" xfId="233" xr:uid="{00000000-0005-0000-0000-0000AA0B0000}"/>
    <cellStyle name="Normal 18 2" xfId="770" xr:uid="{00000000-0005-0000-0000-0000AB0B0000}"/>
    <cellStyle name="Normal 18 2 2" xfId="2094" xr:uid="{00000000-0005-0000-0000-0000AC0B0000}"/>
    <cellStyle name="Normal 18 2 3" xfId="3315" xr:uid="{00000000-0005-0000-0000-0000AD0B0000}"/>
    <cellStyle name="Normal 18 2_Income statement" xfId="1339" xr:uid="{00000000-0005-0000-0000-0000AE0B0000}"/>
    <cellStyle name="Normal 18 3" xfId="771" xr:uid="{00000000-0005-0000-0000-0000AF0B0000}"/>
    <cellStyle name="Normal 18 3 2" xfId="2095" xr:uid="{00000000-0005-0000-0000-0000B00B0000}"/>
    <cellStyle name="Normal 18 3 3" xfId="3316" xr:uid="{00000000-0005-0000-0000-0000B10B0000}"/>
    <cellStyle name="Normal 18 3_Income statement" xfId="1340" xr:uid="{00000000-0005-0000-0000-0000B20B0000}"/>
    <cellStyle name="Normal 18 4" xfId="1689" xr:uid="{00000000-0005-0000-0000-0000B30B0000}"/>
    <cellStyle name="Normal 18 5" xfId="2289" xr:uid="{00000000-0005-0000-0000-0000B40B0000}"/>
    <cellStyle name="Normal 18 6" xfId="2349" xr:uid="{00000000-0005-0000-0000-0000B50B0000}"/>
    <cellStyle name="Normal 18 7" xfId="2327" xr:uid="{00000000-0005-0000-0000-0000B60B0000}"/>
    <cellStyle name="Normal 18 8" xfId="3314" xr:uid="{00000000-0005-0000-0000-0000B70B0000}"/>
    <cellStyle name="Normal 18_Income statement" xfId="1338" xr:uid="{00000000-0005-0000-0000-0000B80B0000}"/>
    <cellStyle name="Normal 19" xfId="234" xr:uid="{00000000-0005-0000-0000-0000B90B0000}"/>
    <cellStyle name="Normal 19 2" xfId="1690" xr:uid="{00000000-0005-0000-0000-0000BA0B0000}"/>
    <cellStyle name="Normal 19 3" xfId="3317" xr:uid="{00000000-0005-0000-0000-0000BB0B0000}"/>
    <cellStyle name="Normal 19_Income statement" xfId="1341" xr:uid="{00000000-0005-0000-0000-0000BC0B0000}"/>
    <cellStyle name="Normal 2" xfId="91" xr:uid="{00000000-0005-0000-0000-0000BD0B0000}"/>
    <cellStyle name="Normal 2 10" xfId="92" xr:uid="{00000000-0005-0000-0000-0000BE0B0000}"/>
    <cellStyle name="Normal 2 10 10" xfId="3285" xr:uid="{00000000-0005-0000-0000-0000BF0B0000}"/>
    <cellStyle name="Normal 2 10 2" xfId="169" xr:uid="{00000000-0005-0000-0000-0000C00B0000}"/>
    <cellStyle name="Normal 2 10 2 2" xfId="1635" xr:uid="{00000000-0005-0000-0000-0000C10B0000}"/>
    <cellStyle name="Normal 2 10 2_Income statement" xfId="1344" xr:uid="{00000000-0005-0000-0000-0000C20B0000}"/>
    <cellStyle name="Normal 2 10 3" xfId="170" xr:uid="{00000000-0005-0000-0000-0000C30B0000}"/>
    <cellStyle name="Normal 2 10 3 2" xfId="1636" xr:uid="{00000000-0005-0000-0000-0000C40B0000}"/>
    <cellStyle name="Normal 2 10 3_Income statement" xfId="1345" xr:uid="{00000000-0005-0000-0000-0000C50B0000}"/>
    <cellStyle name="Normal 2 10 4" xfId="363" xr:uid="{00000000-0005-0000-0000-0000C60B0000}"/>
    <cellStyle name="Normal 2 10 4 2" xfId="1770" xr:uid="{00000000-0005-0000-0000-0000C70B0000}"/>
    <cellStyle name="Normal 2 10 5" xfId="1579" xr:uid="{00000000-0005-0000-0000-0000C80B0000}"/>
    <cellStyle name="Normal 2 10 6" xfId="3319" xr:uid="{00000000-0005-0000-0000-0000C90B0000}"/>
    <cellStyle name="Normal 2 10 7" xfId="5297" xr:uid="{00000000-0005-0000-0000-0000CA0B0000}"/>
    <cellStyle name="Normal 2 10 8" xfId="5355" xr:uid="{00000000-0005-0000-0000-0000CB0B0000}"/>
    <cellStyle name="Normal 2 10 9" xfId="5307" xr:uid="{00000000-0005-0000-0000-0000CC0B0000}"/>
    <cellStyle name="Normal 2 10_Income statement" xfId="1343" xr:uid="{00000000-0005-0000-0000-0000CD0B0000}"/>
    <cellStyle name="Normal 2 11" xfId="93" xr:uid="{00000000-0005-0000-0000-0000CE0B0000}"/>
    <cellStyle name="Normal 2 11 10" xfId="5432" xr:uid="{00000000-0005-0000-0000-0000CF0B0000}"/>
    <cellStyle name="Normal 2 11 2" xfId="171" xr:uid="{00000000-0005-0000-0000-0000D00B0000}"/>
    <cellStyle name="Normal 2 11 2 2" xfId="1637" xr:uid="{00000000-0005-0000-0000-0000D10B0000}"/>
    <cellStyle name="Normal 2 11 2_Income statement" xfId="1347" xr:uid="{00000000-0005-0000-0000-0000D20B0000}"/>
    <cellStyle name="Normal 2 11 3" xfId="172" xr:uid="{00000000-0005-0000-0000-0000D30B0000}"/>
    <cellStyle name="Normal 2 11 3 2" xfId="1638" xr:uid="{00000000-0005-0000-0000-0000D40B0000}"/>
    <cellStyle name="Normal 2 11 3_Income statement" xfId="1348" xr:uid="{00000000-0005-0000-0000-0000D50B0000}"/>
    <cellStyle name="Normal 2 11 4" xfId="365" xr:uid="{00000000-0005-0000-0000-0000D60B0000}"/>
    <cellStyle name="Normal 2 11 4 2" xfId="1772" xr:uid="{00000000-0005-0000-0000-0000D70B0000}"/>
    <cellStyle name="Normal 2 11 5" xfId="1580" xr:uid="{00000000-0005-0000-0000-0000D80B0000}"/>
    <cellStyle name="Normal 2 11 6" xfId="3320" xr:uid="{00000000-0005-0000-0000-0000D90B0000}"/>
    <cellStyle name="Normal 2 11 7" xfId="5298" xr:uid="{00000000-0005-0000-0000-0000DA0B0000}"/>
    <cellStyle name="Normal 2 11 8" xfId="5435" xr:uid="{00000000-0005-0000-0000-0000DB0B0000}"/>
    <cellStyle name="Normal 2 11 9" xfId="5404" xr:uid="{00000000-0005-0000-0000-0000DC0B0000}"/>
    <cellStyle name="Normal 2 11_Income statement" xfId="1346" xr:uid="{00000000-0005-0000-0000-0000DD0B0000}"/>
    <cellStyle name="Normal 2 12" xfId="94" xr:uid="{00000000-0005-0000-0000-0000DE0B0000}"/>
    <cellStyle name="Normal 2 12 2" xfId="1581" xr:uid="{00000000-0005-0000-0000-0000DF0B0000}"/>
    <cellStyle name="Normal 2 12 3" xfId="3321" xr:uid="{00000000-0005-0000-0000-0000E00B0000}"/>
    <cellStyle name="Normal 2 13" xfId="173" xr:uid="{00000000-0005-0000-0000-0000E10B0000}"/>
    <cellStyle name="Normal 2 13 2" xfId="1639" xr:uid="{00000000-0005-0000-0000-0000E20B0000}"/>
    <cellStyle name="Normal 2 13 3" xfId="3322" xr:uid="{00000000-0005-0000-0000-0000E30B0000}"/>
    <cellStyle name="Normal 2 13_Income statement" xfId="1349" xr:uid="{00000000-0005-0000-0000-0000E40B0000}"/>
    <cellStyle name="Normal 2 14" xfId="174" xr:uid="{00000000-0005-0000-0000-0000E50B0000}"/>
    <cellStyle name="Normal 2 14 2" xfId="1640" xr:uid="{00000000-0005-0000-0000-0000E60B0000}"/>
    <cellStyle name="Normal 2 14 3" xfId="3323" xr:uid="{00000000-0005-0000-0000-0000E70B0000}"/>
    <cellStyle name="Normal 2 14_Income statement" xfId="1350" xr:uid="{00000000-0005-0000-0000-0000E80B0000}"/>
    <cellStyle name="Normal 2 15" xfId="772" xr:uid="{00000000-0005-0000-0000-0000E90B0000}"/>
    <cellStyle name="Normal 2 15 2" xfId="2096" xr:uid="{00000000-0005-0000-0000-0000EA0B0000}"/>
    <cellStyle name="Normal 2 15 3" xfId="3324" xr:uid="{00000000-0005-0000-0000-0000EB0B0000}"/>
    <cellStyle name="Normal 2 16" xfId="773" xr:uid="{00000000-0005-0000-0000-0000EC0B0000}"/>
    <cellStyle name="Normal 2 16 2" xfId="2097" xr:uid="{00000000-0005-0000-0000-0000ED0B0000}"/>
    <cellStyle name="Normal 2 16 3" xfId="3325" xr:uid="{00000000-0005-0000-0000-0000EE0B0000}"/>
    <cellStyle name="Normal 2 17" xfId="774" xr:uid="{00000000-0005-0000-0000-0000EF0B0000}"/>
    <cellStyle name="Normal 2 17 2" xfId="2098" xr:uid="{00000000-0005-0000-0000-0000F00B0000}"/>
    <cellStyle name="Normal 2 17 3" xfId="3326" xr:uid="{00000000-0005-0000-0000-0000F10B0000}"/>
    <cellStyle name="Normal 2 18" xfId="775" xr:uid="{00000000-0005-0000-0000-0000F20B0000}"/>
    <cellStyle name="Normal 2 18 2" xfId="2099" xr:uid="{00000000-0005-0000-0000-0000F30B0000}"/>
    <cellStyle name="Normal 2 18 3" xfId="3327" xr:uid="{00000000-0005-0000-0000-0000F40B0000}"/>
    <cellStyle name="Normal 2 19" xfId="1578" xr:uid="{00000000-0005-0000-0000-0000F50B0000}"/>
    <cellStyle name="Normal 2 2" xfId="40" xr:uid="{00000000-0005-0000-0000-0000F60B0000}"/>
    <cellStyle name="Normal 2 2 10" xfId="95" xr:uid="{00000000-0005-0000-0000-0000F70B0000}"/>
    <cellStyle name="Normal 2 2 10 2" xfId="1582" xr:uid="{00000000-0005-0000-0000-0000F80B0000}"/>
    <cellStyle name="Normal 2 2 10 3" xfId="3329" xr:uid="{00000000-0005-0000-0000-0000F90B0000}"/>
    <cellStyle name="Normal 2 2 11" xfId="96" xr:uid="{00000000-0005-0000-0000-0000FA0B0000}"/>
    <cellStyle name="Normal 2 2 11 10" xfId="5314" xr:uid="{00000000-0005-0000-0000-0000FB0B0000}"/>
    <cellStyle name="Normal 2 2 11 2" xfId="175" xr:uid="{00000000-0005-0000-0000-0000FC0B0000}"/>
    <cellStyle name="Normal 2 2 11 2 2" xfId="1641" xr:uid="{00000000-0005-0000-0000-0000FD0B0000}"/>
    <cellStyle name="Normal 2 2 11 2_Income statement" xfId="1352" xr:uid="{00000000-0005-0000-0000-0000FE0B0000}"/>
    <cellStyle name="Normal 2 2 11 3" xfId="176" xr:uid="{00000000-0005-0000-0000-0000FF0B0000}"/>
    <cellStyle name="Normal 2 2 11 3 2" xfId="1642" xr:uid="{00000000-0005-0000-0000-0000000C0000}"/>
    <cellStyle name="Normal 2 2 11 3_Income statement" xfId="1353" xr:uid="{00000000-0005-0000-0000-0000010C0000}"/>
    <cellStyle name="Normal 2 2 11 4" xfId="1583" xr:uid="{00000000-0005-0000-0000-0000020C0000}"/>
    <cellStyle name="Normal 2 2 11 5" xfId="3330" xr:uid="{00000000-0005-0000-0000-0000030C0000}"/>
    <cellStyle name="Normal 2 2 11 6" xfId="5300" xr:uid="{00000000-0005-0000-0000-0000040C0000}"/>
    <cellStyle name="Normal 2 2 11 7" xfId="5352" xr:uid="{00000000-0005-0000-0000-0000050C0000}"/>
    <cellStyle name="Normal 2 2 11 8" xfId="5309" xr:uid="{00000000-0005-0000-0000-0000060C0000}"/>
    <cellStyle name="Normal 2 2 11 9" xfId="5431" xr:uid="{00000000-0005-0000-0000-0000070C0000}"/>
    <cellStyle name="Normal 2 2 11_Income statement" xfId="1351" xr:uid="{00000000-0005-0000-0000-0000080C0000}"/>
    <cellStyle name="Normal 2 2 12" xfId="245" xr:uid="{00000000-0005-0000-0000-0000090C0000}"/>
    <cellStyle name="Normal 2 2 12 2" xfId="1701" xr:uid="{00000000-0005-0000-0000-00000A0C0000}"/>
    <cellStyle name="Normal 2 2 12 3" xfId="3331" xr:uid="{00000000-0005-0000-0000-00000B0C0000}"/>
    <cellStyle name="Normal 2 2 12_Income statement" xfId="1354" xr:uid="{00000000-0005-0000-0000-00000C0C0000}"/>
    <cellStyle name="Normal 2 2 13" xfId="776" xr:uid="{00000000-0005-0000-0000-00000D0C0000}"/>
    <cellStyle name="Normal 2 2 13 2" xfId="2100" xr:uid="{00000000-0005-0000-0000-00000E0C0000}"/>
    <cellStyle name="Normal 2 2 13 3" xfId="3332" xr:uid="{00000000-0005-0000-0000-00000F0C0000}"/>
    <cellStyle name="Normal 2 2 13_Income statement" xfId="1355" xr:uid="{00000000-0005-0000-0000-0000100C0000}"/>
    <cellStyle name="Normal 2 2 14" xfId="777" xr:uid="{00000000-0005-0000-0000-0000110C0000}"/>
    <cellStyle name="Normal 2 2 14 2" xfId="2101" xr:uid="{00000000-0005-0000-0000-0000120C0000}"/>
    <cellStyle name="Normal 2 2 14 3" xfId="3333" xr:uid="{00000000-0005-0000-0000-0000130C0000}"/>
    <cellStyle name="Normal 2 2 14_Income statement" xfId="1356" xr:uid="{00000000-0005-0000-0000-0000140C0000}"/>
    <cellStyle name="Normal 2 2 15" xfId="1553" xr:uid="{00000000-0005-0000-0000-0000150C0000}"/>
    <cellStyle name="Normal 2 2 16" xfId="3328" xr:uid="{00000000-0005-0000-0000-0000160C0000}"/>
    <cellStyle name="Normal 2 2 17" xfId="5299" xr:uid="{00000000-0005-0000-0000-0000170C0000}"/>
    <cellStyle name="Normal 2 2 18" xfId="5353" xr:uid="{00000000-0005-0000-0000-0000180C0000}"/>
    <cellStyle name="Normal 2 2 19" xfId="5308" xr:uid="{00000000-0005-0000-0000-0000190C0000}"/>
    <cellStyle name="Normal 2 2 2" xfId="46" xr:uid="{00000000-0005-0000-0000-00001A0C0000}"/>
    <cellStyle name="Normal 2 2 2 10" xfId="98" xr:uid="{00000000-0005-0000-0000-00001B0C0000}"/>
    <cellStyle name="Normal 2 2 2 10 2" xfId="177" xr:uid="{00000000-0005-0000-0000-00001C0C0000}"/>
    <cellStyle name="Normal 2 2 2 10 2 2" xfId="1643" xr:uid="{00000000-0005-0000-0000-00001D0C0000}"/>
    <cellStyle name="Normal 2 2 2 10 2_Income statement" xfId="1358" xr:uid="{00000000-0005-0000-0000-00001E0C0000}"/>
    <cellStyle name="Normal 2 2 2 10 3" xfId="178" xr:uid="{00000000-0005-0000-0000-00001F0C0000}"/>
    <cellStyle name="Normal 2 2 2 10 3 2" xfId="1644" xr:uid="{00000000-0005-0000-0000-0000200C0000}"/>
    <cellStyle name="Normal 2 2 2 10 3_Income statement" xfId="1359" xr:uid="{00000000-0005-0000-0000-0000210C0000}"/>
    <cellStyle name="Normal 2 2 2 10 4" xfId="1585" xr:uid="{00000000-0005-0000-0000-0000220C0000}"/>
    <cellStyle name="Normal 2 2 2 10_Income statement" xfId="1357" xr:uid="{00000000-0005-0000-0000-0000230C0000}"/>
    <cellStyle name="Normal 2 2 2 11" xfId="99" xr:uid="{00000000-0005-0000-0000-0000240C0000}"/>
    <cellStyle name="Normal 2 2 2 11 2" xfId="1586" xr:uid="{00000000-0005-0000-0000-0000250C0000}"/>
    <cellStyle name="Normal 2 2 2 12" xfId="179" xr:uid="{00000000-0005-0000-0000-0000260C0000}"/>
    <cellStyle name="Normal 2 2 2 12 2" xfId="1645" xr:uid="{00000000-0005-0000-0000-0000270C0000}"/>
    <cellStyle name="Normal 2 2 2 12_Income statement" xfId="1360" xr:uid="{00000000-0005-0000-0000-0000280C0000}"/>
    <cellStyle name="Normal 2 2 2 13" xfId="180" xr:uid="{00000000-0005-0000-0000-0000290C0000}"/>
    <cellStyle name="Normal 2 2 2 13 2" xfId="1646" xr:uid="{00000000-0005-0000-0000-00002A0C0000}"/>
    <cellStyle name="Normal 2 2 2 13_Income statement" xfId="1361" xr:uid="{00000000-0005-0000-0000-00002B0C0000}"/>
    <cellStyle name="Normal 2 2 2 14" xfId="238" xr:uid="{00000000-0005-0000-0000-00002C0C0000}"/>
    <cellStyle name="Normal 2 2 2 14 2" xfId="1694" xr:uid="{00000000-0005-0000-0000-00002D0C0000}"/>
    <cellStyle name="Normal 2 2 2 15" xfId="97" xr:uid="{00000000-0005-0000-0000-00002E0C0000}"/>
    <cellStyle name="Normal 2 2 2 15 2" xfId="1584" xr:uid="{00000000-0005-0000-0000-00002F0C0000}"/>
    <cellStyle name="Normal 2 2 2 15_Income statement" xfId="1362" xr:uid="{00000000-0005-0000-0000-0000300C0000}"/>
    <cellStyle name="Normal 2 2 2 16" xfId="1556" xr:uid="{00000000-0005-0000-0000-0000310C0000}"/>
    <cellStyle name="Normal 2 2 2 17" xfId="1762" xr:uid="{00000000-0005-0000-0000-0000320C0000}"/>
    <cellStyle name="Normal 2 2 2 18" xfId="2333" xr:uid="{00000000-0005-0000-0000-0000330C0000}"/>
    <cellStyle name="Normal 2 2 2 19" xfId="2316" xr:uid="{00000000-0005-0000-0000-0000340C0000}"/>
    <cellStyle name="Normal 2 2 2 2" xfId="100" xr:uid="{00000000-0005-0000-0000-0000350C0000}"/>
    <cellStyle name="Normal 2 2 2 2 10" xfId="101" xr:uid="{00000000-0005-0000-0000-0000360C0000}"/>
    <cellStyle name="Normal 2 2 2 2 10 2" xfId="181" xr:uid="{00000000-0005-0000-0000-0000370C0000}"/>
    <cellStyle name="Normal 2 2 2 2 10 2 2" xfId="1647" xr:uid="{00000000-0005-0000-0000-0000380C0000}"/>
    <cellStyle name="Normal 2 2 2 2 10 2_Income statement" xfId="1364" xr:uid="{00000000-0005-0000-0000-0000390C0000}"/>
    <cellStyle name="Normal 2 2 2 2 10 3" xfId="182" xr:uid="{00000000-0005-0000-0000-00003A0C0000}"/>
    <cellStyle name="Normal 2 2 2 2 10 3 2" xfId="1648" xr:uid="{00000000-0005-0000-0000-00003B0C0000}"/>
    <cellStyle name="Normal 2 2 2 2 10 3_Income statement" xfId="1365" xr:uid="{00000000-0005-0000-0000-00003C0C0000}"/>
    <cellStyle name="Normal 2 2 2 2 10 4" xfId="1588" xr:uid="{00000000-0005-0000-0000-00003D0C0000}"/>
    <cellStyle name="Normal 2 2 2 2 10_Income statement" xfId="1363" xr:uid="{00000000-0005-0000-0000-00003E0C0000}"/>
    <cellStyle name="Normal 2 2 2 2 11" xfId="247" xr:uid="{00000000-0005-0000-0000-00003F0C0000}"/>
    <cellStyle name="Normal 2 2 2 2 11 2" xfId="1703" xr:uid="{00000000-0005-0000-0000-0000400C0000}"/>
    <cellStyle name="Normal 2 2 2 2 12" xfId="1587" xr:uid="{00000000-0005-0000-0000-0000410C0000}"/>
    <cellStyle name="Normal 2 2 2 2 13" xfId="1763" xr:uid="{00000000-0005-0000-0000-0000420C0000}"/>
    <cellStyle name="Normal 2 2 2 2 14" xfId="2364" xr:uid="{00000000-0005-0000-0000-0000430C0000}"/>
    <cellStyle name="Normal 2 2 2 2 15" xfId="2318" xr:uid="{00000000-0005-0000-0000-0000440C0000}"/>
    <cellStyle name="Normal 2 2 2 2 16" xfId="3335" xr:uid="{00000000-0005-0000-0000-0000450C0000}"/>
    <cellStyle name="Normal 2 2 2 2 17" xfId="5302" xr:uid="{00000000-0005-0000-0000-0000460C0000}"/>
    <cellStyle name="Normal 2 2 2 2 18" xfId="5350" xr:uid="{00000000-0005-0000-0000-0000470C0000}"/>
    <cellStyle name="Normal 2 2 2 2 19" xfId="5311" xr:uid="{00000000-0005-0000-0000-0000480C0000}"/>
    <cellStyle name="Normal 2 2 2 2 2" xfId="102" xr:uid="{00000000-0005-0000-0000-0000490C0000}"/>
    <cellStyle name="Normal 2 2 2 2 2 2" xfId="103" xr:uid="{00000000-0005-0000-0000-00004A0C0000}"/>
    <cellStyle name="Normal 2 2 2 2 2 2 2" xfId="104" xr:uid="{00000000-0005-0000-0000-00004B0C0000}"/>
    <cellStyle name="Normal 2 2 2 2 2 2 2 2" xfId="105" xr:uid="{00000000-0005-0000-0000-00004C0C0000}"/>
    <cellStyle name="Normal 2 2 2 2 2 2 2 2 2" xfId="1592" xr:uid="{00000000-0005-0000-0000-00004D0C0000}"/>
    <cellStyle name="Normal 2 2 2 2 2 2 2 3" xfId="183" xr:uid="{00000000-0005-0000-0000-00004E0C0000}"/>
    <cellStyle name="Normal 2 2 2 2 2 2 2 3 2" xfId="1649" xr:uid="{00000000-0005-0000-0000-00004F0C0000}"/>
    <cellStyle name="Normal 2 2 2 2 2 2 2 3_Income statement" xfId="1368" xr:uid="{00000000-0005-0000-0000-0000500C0000}"/>
    <cellStyle name="Normal 2 2 2 2 2 2 2 4" xfId="184" xr:uid="{00000000-0005-0000-0000-0000510C0000}"/>
    <cellStyle name="Normal 2 2 2 2 2 2 2 4 2" xfId="1650" xr:uid="{00000000-0005-0000-0000-0000520C0000}"/>
    <cellStyle name="Normal 2 2 2 2 2 2 2 4_Income statement" xfId="1369" xr:uid="{00000000-0005-0000-0000-0000530C0000}"/>
    <cellStyle name="Normal 2 2 2 2 2 2 2 5" xfId="1591" xr:uid="{00000000-0005-0000-0000-0000540C0000}"/>
    <cellStyle name="Normal 2 2 2 2 2 2 2_Income statement" xfId="1367" xr:uid="{00000000-0005-0000-0000-0000550C0000}"/>
    <cellStyle name="Normal 2 2 2 2 2 2 3" xfId="1590" xr:uid="{00000000-0005-0000-0000-0000560C0000}"/>
    <cellStyle name="Normal 2 2 2 2 2 3" xfId="106" xr:uid="{00000000-0005-0000-0000-0000570C0000}"/>
    <cellStyle name="Normal 2 2 2 2 2 3 2" xfId="1593" xr:uid="{00000000-0005-0000-0000-0000580C0000}"/>
    <cellStyle name="Normal 2 2 2 2 2 4" xfId="185" xr:uid="{00000000-0005-0000-0000-0000590C0000}"/>
    <cellStyle name="Normal 2 2 2 2 2 4 2" xfId="1651" xr:uid="{00000000-0005-0000-0000-00005A0C0000}"/>
    <cellStyle name="Normal 2 2 2 2 2 4_Income statement" xfId="1370" xr:uid="{00000000-0005-0000-0000-00005B0C0000}"/>
    <cellStyle name="Normal 2 2 2 2 2 5" xfId="186" xr:uid="{00000000-0005-0000-0000-00005C0C0000}"/>
    <cellStyle name="Normal 2 2 2 2 2 5 2" xfId="1652" xr:uid="{00000000-0005-0000-0000-00005D0C0000}"/>
    <cellStyle name="Normal 2 2 2 2 2 5_Income statement" xfId="1371" xr:uid="{00000000-0005-0000-0000-00005E0C0000}"/>
    <cellStyle name="Normal 2 2 2 2 2 6" xfId="1589" xr:uid="{00000000-0005-0000-0000-00005F0C0000}"/>
    <cellStyle name="Normal 2 2 2 2 2_Income statement" xfId="1366" xr:uid="{00000000-0005-0000-0000-0000600C0000}"/>
    <cellStyle name="Normal 2 2 2 2 20" xfId="5430" xr:uid="{00000000-0005-0000-0000-0000610C0000}"/>
    <cellStyle name="Normal 2 2 2 2 21" xfId="5315" xr:uid="{00000000-0005-0000-0000-0000620C0000}"/>
    <cellStyle name="Normal 2 2 2 2 22" xfId="5344" xr:uid="{00000000-0005-0000-0000-0000630C0000}"/>
    <cellStyle name="Normal 2 2 2 2 23" xfId="5317" xr:uid="{00000000-0005-0000-0000-0000640C0000}"/>
    <cellStyle name="Normal 2 2 2 2 24" xfId="5409" xr:uid="{00000000-0005-0000-0000-0000650C0000}"/>
    <cellStyle name="Normal 2 2 2 2 25" xfId="5322" xr:uid="{00000000-0005-0000-0000-0000660C0000}"/>
    <cellStyle name="Normal 2 2 2 2 26" xfId="5342" xr:uid="{00000000-0005-0000-0000-0000670C0000}"/>
    <cellStyle name="Normal 2 2 2 2 27" xfId="5372" xr:uid="{00000000-0005-0000-0000-0000680C0000}"/>
    <cellStyle name="Normal 2 2 2 2 28" xfId="5426" xr:uid="{00000000-0005-0000-0000-0000690C0000}"/>
    <cellStyle name="Normal 2 2 2 2 29" xfId="5441" xr:uid="{00000000-0005-0000-0000-00006A0C0000}"/>
    <cellStyle name="Normal 2 2 2 2 3" xfId="107" xr:uid="{00000000-0005-0000-0000-00006B0C0000}"/>
    <cellStyle name="Normal 2 2 2 2 3 2" xfId="1594" xr:uid="{00000000-0005-0000-0000-00006C0C0000}"/>
    <cellStyle name="Normal 2 2 2 2 30" xfId="5259" xr:uid="{00000000-0005-0000-0000-00006D0C0000}"/>
    <cellStyle name="Normal 2 2 2 2 4" xfId="108" xr:uid="{00000000-0005-0000-0000-00006E0C0000}"/>
    <cellStyle name="Normal 2 2 2 2 4 2" xfId="1595" xr:uid="{00000000-0005-0000-0000-00006F0C0000}"/>
    <cellStyle name="Normal 2 2 2 2 5" xfId="109" xr:uid="{00000000-0005-0000-0000-0000700C0000}"/>
    <cellStyle name="Normal 2 2 2 2 5 2" xfId="1596" xr:uid="{00000000-0005-0000-0000-0000710C0000}"/>
    <cellStyle name="Normal 2 2 2 2 6" xfId="110" xr:uid="{00000000-0005-0000-0000-0000720C0000}"/>
    <cellStyle name="Normal 2 2 2 2 6 2" xfId="1597" xr:uid="{00000000-0005-0000-0000-0000730C0000}"/>
    <cellStyle name="Normal 2 2 2 2 7" xfId="111" xr:uid="{00000000-0005-0000-0000-0000740C0000}"/>
    <cellStyle name="Normal 2 2 2 2 7 2" xfId="1598" xr:uid="{00000000-0005-0000-0000-0000750C0000}"/>
    <cellStyle name="Normal 2 2 2 2 8" xfId="112" xr:uid="{00000000-0005-0000-0000-0000760C0000}"/>
    <cellStyle name="Normal 2 2 2 2 8 2" xfId="1599" xr:uid="{00000000-0005-0000-0000-0000770C0000}"/>
    <cellStyle name="Normal 2 2 2 2 9" xfId="113" xr:uid="{00000000-0005-0000-0000-0000780C0000}"/>
    <cellStyle name="Normal 2 2 2 2 9 2" xfId="1600" xr:uid="{00000000-0005-0000-0000-0000790C0000}"/>
    <cellStyle name="Normal 2 2 2 20" xfId="3334" xr:uid="{00000000-0005-0000-0000-00007A0C0000}"/>
    <cellStyle name="Normal 2 2 2 21" xfId="5301" xr:uid="{00000000-0005-0000-0000-00007B0C0000}"/>
    <cellStyle name="Normal 2 2 2 22" xfId="5351" xr:uid="{00000000-0005-0000-0000-00007C0C0000}"/>
    <cellStyle name="Normal 2 2 2 23" xfId="5310" xr:uid="{00000000-0005-0000-0000-00007D0C0000}"/>
    <cellStyle name="Normal 2 2 2 24" xfId="5346" xr:uid="{00000000-0005-0000-0000-00007E0C0000}"/>
    <cellStyle name="Normal 2 2 2 25" xfId="5246" xr:uid="{00000000-0005-0000-0000-00007F0C0000}"/>
    <cellStyle name="Normal 2 2 2 26" xfId="5345" xr:uid="{00000000-0005-0000-0000-0000800C0000}"/>
    <cellStyle name="Normal 2 2 2 27" xfId="5455" xr:uid="{00000000-0005-0000-0000-0000810C0000}"/>
    <cellStyle name="Normal 2 2 2 28" xfId="5364" xr:uid="{00000000-0005-0000-0000-0000820C0000}"/>
    <cellStyle name="Normal 2 2 2 29" xfId="5445" xr:uid="{00000000-0005-0000-0000-0000830C0000}"/>
    <cellStyle name="Normal 2 2 2 3" xfId="114" xr:uid="{00000000-0005-0000-0000-0000840C0000}"/>
    <cellStyle name="Normal 2 2 2 3 2" xfId="1601" xr:uid="{00000000-0005-0000-0000-0000850C0000}"/>
    <cellStyle name="Normal 2 2 2 3 3" xfId="3336" xr:uid="{00000000-0005-0000-0000-0000860C0000}"/>
    <cellStyle name="Normal 2 2 2 30" xfId="5406" xr:uid="{00000000-0005-0000-0000-0000870C0000}"/>
    <cellStyle name="Normal 2 2 2 31" xfId="5393" xr:uid="{00000000-0005-0000-0000-0000880C0000}"/>
    <cellStyle name="Normal 2 2 2 32" xfId="5407" xr:uid="{00000000-0005-0000-0000-0000890C0000}"/>
    <cellStyle name="Normal 2 2 2 33" xfId="5422" xr:uid="{00000000-0005-0000-0000-00008A0C0000}"/>
    <cellStyle name="Normal 2 2 2 34" xfId="5402" xr:uid="{00000000-0005-0000-0000-00008B0C0000}"/>
    <cellStyle name="Normal 2 2 2 4" xfId="115" xr:uid="{00000000-0005-0000-0000-00008C0C0000}"/>
    <cellStyle name="Normal 2 2 2 4 10" xfId="5312" xr:uid="{00000000-0005-0000-0000-00008D0C0000}"/>
    <cellStyle name="Normal 2 2 2 4 2" xfId="116" xr:uid="{00000000-0005-0000-0000-00008E0C0000}"/>
    <cellStyle name="Normal 2 2 2 4 2 2" xfId="187" xr:uid="{00000000-0005-0000-0000-00008F0C0000}"/>
    <cellStyle name="Normal 2 2 2 4 2 2 2" xfId="1653" xr:uid="{00000000-0005-0000-0000-0000900C0000}"/>
    <cellStyle name="Normal 2 2 2 4 2 2_Income statement" xfId="1373" xr:uid="{00000000-0005-0000-0000-0000910C0000}"/>
    <cellStyle name="Normal 2 2 2 4 2 3" xfId="188" xr:uid="{00000000-0005-0000-0000-0000920C0000}"/>
    <cellStyle name="Normal 2 2 2 4 2 3 2" xfId="1654" xr:uid="{00000000-0005-0000-0000-0000930C0000}"/>
    <cellStyle name="Normal 2 2 2 4 2 3_Income statement" xfId="1374" xr:uid="{00000000-0005-0000-0000-0000940C0000}"/>
    <cellStyle name="Normal 2 2 2 4 2 4" xfId="1603" xr:uid="{00000000-0005-0000-0000-0000950C0000}"/>
    <cellStyle name="Normal 2 2 2 4 2_Income statement" xfId="1372" xr:uid="{00000000-0005-0000-0000-0000960C0000}"/>
    <cellStyle name="Normal 2 2 2 4 3" xfId="1602" xr:uid="{00000000-0005-0000-0000-0000970C0000}"/>
    <cellStyle name="Normal 2 2 2 4 4" xfId="1764" xr:uid="{00000000-0005-0000-0000-0000980C0000}"/>
    <cellStyle name="Normal 2 2 2 4 5" xfId="2363" xr:uid="{00000000-0005-0000-0000-0000990C0000}"/>
    <cellStyle name="Normal 2 2 2 4 6" xfId="2319" xr:uid="{00000000-0005-0000-0000-00009A0C0000}"/>
    <cellStyle name="Normal 2 2 2 4 7" xfId="3337" xr:uid="{00000000-0005-0000-0000-00009B0C0000}"/>
    <cellStyle name="Normal 2 2 2 4 8" xfId="5304" xr:uid="{00000000-0005-0000-0000-00009C0C0000}"/>
    <cellStyle name="Normal 2 2 2 4 9" xfId="5349" xr:uid="{00000000-0005-0000-0000-00009D0C0000}"/>
    <cellStyle name="Normal 2 2 2 5" xfId="117" xr:uid="{00000000-0005-0000-0000-00009E0C0000}"/>
    <cellStyle name="Normal 2 2 2 5 2" xfId="189" xr:uid="{00000000-0005-0000-0000-00009F0C0000}"/>
    <cellStyle name="Normal 2 2 2 5 2 2" xfId="1655" xr:uid="{00000000-0005-0000-0000-0000A00C0000}"/>
    <cellStyle name="Normal 2 2 2 5 2_Income statement" xfId="1376" xr:uid="{00000000-0005-0000-0000-0000A10C0000}"/>
    <cellStyle name="Normal 2 2 2 5 3" xfId="190" xr:uid="{00000000-0005-0000-0000-0000A20C0000}"/>
    <cellStyle name="Normal 2 2 2 5 3 2" xfId="1656" xr:uid="{00000000-0005-0000-0000-0000A30C0000}"/>
    <cellStyle name="Normal 2 2 2 5 3_Income statement" xfId="1377" xr:uid="{00000000-0005-0000-0000-0000A40C0000}"/>
    <cellStyle name="Normal 2 2 2 5 4" xfId="1604" xr:uid="{00000000-0005-0000-0000-0000A50C0000}"/>
    <cellStyle name="Normal 2 2 2 5_Income statement" xfId="1375" xr:uid="{00000000-0005-0000-0000-0000A60C0000}"/>
    <cellStyle name="Normal 2 2 2 6" xfId="118" xr:uid="{00000000-0005-0000-0000-0000A70C0000}"/>
    <cellStyle name="Normal 2 2 2 6 2" xfId="191" xr:uid="{00000000-0005-0000-0000-0000A80C0000}"/>
    <cellStyle name="Normal 2 2 2 6 2 2" xfId="1657" xr:uid="{00000000-0005-0000-0000-0000A90C0000}"/>
    <cellStyle name="Normal 2 2 2 6 2_Income statement" xfId="1379" xr:uid="{00000000-0005-0000-0000-0000AA0C0000}"/>
    <cellStyle name="Normal 2 2 2 6 3" xfId="192" xr:uid="{00000000-0005-0000-0000-0000AB0C0000}"/>
    <cellStyle name="Normal 2 2 2 6 3 2" xfId="1658" xr:uid="{00000000-0005-0000-0000-0000AC0C0000}"/>
    <cellStyle name="Normal 2 2 2 6 3_Income statement" xfId="1380" xr:uid="{00000000-0005-0000-0000-0000AD0C0000}"/>
    <cellStyle name="Normal 2 2 2 6 4" xfId="1605" xr:uid="{00000000-0005-0000-0000-0000AE0C0000}"/>
    <cellStyle name="Normal 2 2 2 6_Income statement" xfId="1378" xr:uid="{00000000-0005-0000-0000-0000AF0C0000}"/>
    <cellStyle name="Normal 2 2 2 7" xfId="119" xr:uid="{00000000-0005-0000-0000-0000B00C0000}"/>
    <cellStyle name="Normal 2 2 2 7 2" xfId="193" xr:uid="{00000000-0005-0000-0000-0000B10C0000}"/>
    <cellStyle name="Normal 2 2 2 7 2 2" xfId="1659" xr:uid="{00000000-0005-0000-0000-0000B20C0000}"/>
    <cellStyle name="Normal 2 2 2 7 2_Income statement" xfId="1382" xr:uid="{00000000-0005-0000-0000-0000B30C0000}"/>
    <cellStyle name="Normal 2 2 2 7 3" xfId="194" xr:uid="{00000000-0005-0000-0000-0000B40C0000}"/>
    <cellStyle name="Normal 2 2 2 7 3 2" xfId="1660" xr:uid="{00000000-0005-0000-0000-0000B50C0000}"/>
    <cellStyle name="Normal 2 2 2 7 3_Income statement" xfId="1383" xr:uid="{00000000-0005-0000-0000-0000B60C0000}"/>
    <cellStyle name="Normal 2 2 2 7 4" xfId="1606" xr:uid="{00000000-0005-0000-0000-0000B70C0000}"/>
    <cellStyle name="Normal 2 2 2 7_Income statement" xfId="1381" xr:uid="{00000000-0005-0000-0000-0000B80C0000}"/>
    <cellStyle name="Normal 2 2 2 8" xfId="120" xr:uid="{00000000-0005-0000-0000-0000B90C0000}"/>
    <cellStyle name="Normal 2 2 2 8 2" xfId="195" xr:uid="{00000000-0005-0000-0000-0000BA0C0000}"/>
    <cellStyle name="Normal 2 2 2 8 2 2" xfId="1661" xr:uid="{00000000-0005-0000-0000-0000BB0C0000}"/>
    <cellStyle name="Normal 2 2 2 8 2_Income statement" xfId="1385" xr:uid="{00000000-0005-0000-0000-0000BC0C0000}"/>
    <cellStyle name="Normal 2 2 2 8 3" xfId="196" xr:uid="{00000000-0005-0000-0000-0000BD0C0000}"/>
    <cellStyle name="Normal 2 2 2 8 3 2" xfId="1662" xr:uid="{00000000-0005-0000-0000-0000BE0C0000}"/>
    <cellStyle name="Normal 2 2 2 8 3_Income statement" xfId="1386" xr:uid="{00000000-0005-0000-0000-0000BF0C0000}"/>
    <cellStyle name="Normal 2 2 2 8 4" xfId="1607" xr:uid="{00000000-0005-0000-0000-0000C00C0000}"/>
    <cellStyle name="Normal 2 2 2 8_Income statement" xfId="1384" xr:uid="{00000000-0005-0000-0000-0000C10C0000}"/>
    <cellStyle name="Normal 2 2 2 9" xfId="121" xr:uid="{00000000-0005-0000-0000-0000C20C0000}"/>
    <cellStyle name="Normal 2 2 2 9 2" xfId="197" xr:uid="{00000000-0005-0000-0000-0000C30C0000}"/>
    <cellStyle name="Normal 2 2 2 9 2 2" xfId="1663" xr:uid="{00000000-0005-0000-0000-0000C40C0000}"/>
    <cellStyle name="Normal 2 2 2 9 2_Income statement" xfId="1388" xr:uid="{00000000-0005-0000-0000-0000C50C0000}"/>
    <cellStyle name="Normal 2 2 2 9 3" xfId="198" xr:uid="{00000000-0005-0000-0000-0000C60C0000}"/>
    <cellStyle name="Normal 2 2 2 9 3 2" xfId="1664" xr:uid="{00000000-0005-0000-0000-0000C70C0000}"/>
    <cellStyle name="Normal 2 2 2 9 3_Income statement" xfId="1389" xr:uid="{00000000-0005-0000-0000-0000C80C0000}"/>
    <cellStyle name="Normal 2 2 2 9 4" xfId="1608" xr:uid="{00000000-0005-0000-0000-0000C90C0000}"/>
    <cellStyle name="Normal 2 2 2 9_Income statement" xfId="1387" xr:uid="{00000000-0005-0000-0000-0000CA0C0000}"/>
    <cellStyle name="Normal 2 2 2_Plan2" xfId="3338" xr:uid="{00000000-0005-0000-0000-0000CB0C0000}"/>
    <cellStyle name="Normal 2 2 20" xfId="4180" xr:uid="{00000000-0005-0000-0000-0000CC0C0000}"/>
    <cellStyle name="Normal 2 2 21" xfId="5245" xr:uid="{00000000-0005-0000-0000-0000CD0C0000}"/>
    <cellStyle name="Normal 2 2 22" xfId="5378" xr:uid="{00000000-0005-0000-0000-0000CE0C0000}"/>
    <cellStyle name="Normal 2 2 23" xfId="5442" xr:uid="{00000000-0005-0000-0000-0000CF0C0000}"/>
    <cellStyle name="Normal 2 2 24" xfId="5380" xr:uid="{00000000-0005-0000-0000-0000D00C0000}"/>
    <cellStyle name="Normal 2 2 25" xfId="5273" xr:uid="{00000000-0005-0000-0000-0000D10C0000}"/>
    <cellStyle name="Normal 2 2 26" xfId="5268" xr:uid="{00000000-0005-0000-0000-0000D20C0000}"/>
    <cellStyle name="Normal 2 2 27" xfId="5383" xr:uid="{00000000-0005-0000-0000-0000D30C0000}"/>
    <cellStyle name="Normal 2 2 28" xfId="2824" xr:uid="{00000000-0005-0000-0000-0000D40C0000}"/>
    <cellStyle name="Normal 2 2 29" xfId="3131" xr:uid="{00000000-0005-0000-0000-0000D50C0000}"/>
    <cellStyle name="Normal 2 2 3" xfId="66" xr:uid="{00000000-0005-0000-0000-0000D60C0000}"/>
    <cellStyle name="Normal 2 2 3 10" xfId="2343" xr:uid="{00000000-0005-0000-0000-0000D70C0000}"/>
    <cellStyle name="Normal 2 2 3 11" xfId="3339" xr:uid="{00000000-0005-0000-0000-0000D80C0000}"/>
    <cellStyle name="Normal 2 2 3 2" xfId="199" xr:uid="{00000000-0005-0000-0000-0000D90C0000}"/>
    <cellStyle name="Normal 2 2 3 2 2" xfId="1665" xr:uid="{00000000-0005-0000-0000-0000DA0C0000}"/>
    <cellStyle name="Normal 2 2 3 2 3" xfId="3340" xr:uid="{00000000-0005-0000-0000-0000DB0C0000}"/>
    <cellStyle name="Normal 2 2 3 2_Income statement" xfId="1390" xr:uid="{00000000-0005-0000-0000-0000DC0C0000}"/>
    <cellStyle name="Normal 2 2 3 3" xfId="200" xr:uid="{00000000-0005-0000-0000-0000DD0C0000}"/>
    <cellStyle name="Normal 2 2 3 3 2" xfId="1666" xr:uid="{00000000-0005-0000-0000-0000DE0C0000}"/>
    <cellStyle name="Normal 2 2 3 3 3" xfId="3341" xr:uid="{00000000-0005-0000-0000-0000DF0C0000}"/>
    <cellStyle name="Normal 2 2 3 3_Income statement" xfId="1391" xr:uid="{00000000-0005-0000-0000-0000E00C0000}"/>
    <cellStyle name="Normal 2 2 3 4" xfId="242" xr:uid="{00000000-0005-0000-0000-0000E10C0000}"/>
    <cellStyle name="Normal 2 2 3 4 2" xfId="1698" xr:uid="{00000000-0005-0000-0000-0000E20C0000}"/>
    <cellStyle name="Normal 2 2 3 4 3" xfId="3342" xr:uid="{00000000-0005-0000-0000-0000E30C0000}"/>
    <cellStyle name="Normal 2 2 3 5" xfId="122" xr:uid="{00000000-0005-0000-0000-0000E40C0000}"/>
    <cellStyle name="Normal 2 2 3 5 2" xfId="1609" xr:uid="{00000000-0005-0000-0000-0000E50C0000}"/>
    <cellStyle name="Normal 2 2 3 5_Income statement" xfId="1392" xr:uid="{00000000-0005-0000-0000-0000E60C0000}"/>
    <cellStyle name="Normal 2 2 3 6" xfId="1123" xr:uid="{00000000-0005-0000-0000-0000E70C0000}"/>
    <cellStyle name="Normal 2 2 3 6 2" xfId="2282" xr:uid="{00000000-0005-0000-0000-0000E80C0000}"/>
    <cellStyle name="Normal 2 2 3 7" xfId="1564" xr:uid="{00000000-0005-0000-0000-0000E90C0000}"/>
    <cellStyle name="Normal 2 2 3 8" xfId="2207" xr:uid="{00000000-0005-0000-0000-0000EA0C0000}"/>
    <cellStyle name="Normal 2 2 3 9" xfId="2332" xr:uid="{00000000-0005-0000-0000-0000EB0C0000}"/>
    <cellStyle name="Normal 2 2 3_Plan2" xfId="3343" xr:uid="{00000000-0005-0000-0000-0000EC0C0000}"/>
    <cellStyle name="Normal 2 2 30" xfId="5282" xr:uid="{00000000-0005-0000-0000-0000ED0C0000}"/>
    <cellStyle name="Normal 2 2 4" xfId="74" xr:uid="{00000000-0005-0000-0000-0000EE0C0000}"/>
    <cellStyle name="Normal 2 2 4 10" xfId="1555" xr:uid="{00000000-0005-0000-0000-0000EF0C0000}"/>
    <cellStyle name="Normal 2 2 4 11" xfId="3344" xr:uid="{00000000-0005-0000-0000-0000F00C0000}"/>
    <cellStyle name="Normal 2 2 4 2" xfId="124" xr:uid="{00000000-0005-0000-0000-0000F10C0000}"/>
    <cellStyle name="Normal 2 2 4 2 2" xfId="1611" xr:uid="{00000000-0005-0000-0000-0000F20C0000}"/>
    <cellStyle name="Normal 2 2 4 2 3" xfId="3345" xr:uid="{00000000-0005-0000-0000-0000F30C0000}"/>
    <cellStyle name="Normal 2 2 4 3" xfId="201" xr:uid="{00000000-0005-0000-0000-0000F40C0000}"/>
    <cellStyle name="Normal 2 2 4 3 2" xfId="1667" xr:uid="{00000000-0005-0000-0000-0000F50C0000}"/>
    <cellStyle name="Normal 2 2 4 3 3" xfId="3346" xr:uid="{00000000-0005-0000-0000-0000F60C0000}"/>
    <cellStyle name="Normal 2 2 4 3_Income statement" xfId="1393" xr:uid="{00000000-0005-0000-0000-0000F70C0000}"/>
    <cellStyle name="Normal 2 2 4 4" xfId="202" xr:uid="{00000000-0005-0000-0000-0000F80C0000}"/>
    <cellStyle name="Normal 2 2 4 4 2" xfId="1668" xr:uid="{00000000-0005-0000-0000-0000F90C0000}"/>
    <cellStyle name="Normal 2 2 4 4 3" xfId="3347" xr:uid="{00000000-0005-0000-0000-0000FA0C0000}"/>
    <cellStyle name="Normal 2 2 4 4_Income statement" xfId="1394" xr:uid="{00000000-0005-0000-0000-0000FB0C0000}"/>
    <cellStyle name="Normal 2 2 4 5" xfId="243" xr:uid="{00000000-0005-0000-0000-0000FC0C0000}"/>
    <cellStyle name="Normal 2 2 4 5 2" xfId="1699" xr:uid="{00000000-0005-0000-0000-0000FD0C0000}"/>
    <cellStyle name="Normal 2 2 4 6" xfId="123" xr:uid="{00000000-0005-0000-0000-0000FE0C0000}"/>
    <cellStyle name="Normal 2 2 4 6 2" xfId="1610" xr:uid="{00000000-0005-0000-0000-0000FF0C0000}"/>
    <cellStyle name="Normal 2 2 4 6_Income statement" xfId="1395" xr:uid="{00000000-0005-0000-0000-0000000D0000}"/>
    <cellStyle name="Normal 2 2 4 7" xfId="1124" xr:uid="{00000000-0005-0000-0000-0000010D0000}"/>
    <cellStyle name="Normal 2 2 4 8" xfId="1569" xr:uid="{00000000-0005-0000-0000-0000020D0000}"/>
    <cellStyle name="Normal 2 2 4 9" xfId="2205" xr:uid="{00000000-0005-0000-0000-0000030D0000}"/>
    <cellStyle name="Normal 2 2 4_Plan2" xfId="3348" xr:uid="{00000000-0005-0000-0000-0000040D0000}"/>
    <cellStyle name="Normal 2 2 5" xfId="75" xr:uid="{00000000-0005-0000-0000-0000050D0000}"/>
    <cellStyle name="Normal 2 2 5 2" xfId="244" xr:uid="{00000000-0005-0000-0000-0000060D0000}"/>
    <cellStyle name="Normal 2 2 5 2 2" xfId="1700" xr:uid="{00000000-0005-0000-0000-0000070D0000}"/>
    <cellStyle name="Normal 2 2 5 2 3" xfId="3350" xr:uid="{00000000-0005-0000-0000-0000080D0000}"/>
    <cellStyle name="Normal 2 2 5 3" xfId="125" xr:uid="{00000000-0005-0000-0000-0000090D0000}"/>
    <cellStyle name="Normal 2 2 5 3 2" xfId="1612" xr:uid="{00000000-0005-0000-0000-00000A0D0000}"/>
    <cellStyle name="Normal 2 2 5 3 3" xfId="3351" xr:uid="{00000000-0005-0000-0000-00000B0D0000}"/>
    <cellStyle name="Normal 2 2 5 4" xfId="1570" xr:uid="{00000000-0005-0000-0000-00000C0D0000}"/>
    <cellStyle name="Normal 2 2 5 4 2" xfId="3352" xr:uid="{00000000-0005-0000-0000-00000D0D0000}"/>
    <cellStyle name="Normal 2 2 5 5" xfId="3349" xr:uid="{00000000-0005-0000-0000-00000E0D0000}"/>
    <cellStyle name="Normal 2 2 5_Plan2" xfId="3353" xr:uid="{00000000-0005-0000-0000-00000F0D0000}"/>
    <cellStyle name="Normal 2 2 6" xfId="126" xr:uid="{00000000-0005-0000-0000-0000100D0000}"/>
    <cellStyle name="Normal 2 2 6 2" xfId="1613" xr:uid="{00000000-0005-0000-0000-0000110D0000}"/>
    <cellStyle name="Normal 2 2 6 2 2" xfId="3355" xr:uid="{00000000-0005-0000-0000-0000120D0000}"/>
    <cellStyle name="Normal 2 2 6 3" xfId="3356" xr:uid="{00000000-0005-0000-0000-0000130D0000}"/>
    <cellStyle name="Normal 2 2 6 4" xfId="3357" xr:uid="{00000000-0005-0000-0000-0000140D0000}"/>
    <cellStyle name="Normal 2 2 6 5" xfId="3354" xr:uid="{00000000-0005-0000-0000-0000150D0000}"/>
    <cellStyle name="Normal 2 2 6_Plan2" xfId="3358" xr:uid="{00000000-0005-0000-0000-0000160D0000}"/>
    <cellStyle name="Normal 2 2 7" xfId="127" xr:uid="{00000000-0005-0000-0000-0000170D0000}"/>
    <cellStyle name="Normal 2 2 7 2" xfId="1614" xr:uid="{00000000-0005-0000-0000-0000180D0000}"/>
    <cellStyle name="Normal 2 2 7 2 2" xfId="3360" xr:uid="{00000000-0005-0000-0000-0000190D0000}"/>
    <cellStyle name="Normal 2 2 7 3" xfId="3361" xr:uid="{00000000-0005-0000-0000-00001A0D0000}"/>
    <cellStyle name="Normal 2 2 7 4" xfId="3362" xr:uid="{00000000-0005-0000-0000-00001B0D0000}"/>
    <cellStyle name="Normal 2 2 7 5" xfId="3359" xr:uid="{00000000-0005-0000-0000-00001C0D0000}"/>
    <cellStyle name="Normal 2 2 7_Plan2" xfId="3363" xr:uid="{00000000-0005-0000-0000-00001D0D0000}"/>
    <cellStyle name="Normal 2 2 8" xfId="128" xr:uid="{00000000-0005-0000-0000-00001E0D0000}"/>
    <cellStyle name="Normal 2 2 8 2" xfId="1615" xr:uid="{00000000-0005-0000-0000-00001F0D0000}"/>
    <cellStyle name="Normal 2 2 8 3" xfId="3364" xr:uid="{00000000-0005-0000-0000-0000200D0000}"/>
    <cellStyle name="Normal 2 2 9" xfId="129" xr:uid="{00000000-0005-0000-0000-0000210D0000}"/>
    <cellStyle name="Normal 2 2 9 2" xfId="1616" xr:uid="{00000000-0005-0000-0000-0000220D0000}"/>
    <cellStyle name="Normal 2 2 9 3" xfId="3365" xr:uid="{00000000-0005-0000-0000-0000230D0000}"/>
    <cellStyle name="Normal 2 2_Plan2" xfId="3366" xr:uid="{00000000-0005-0000-0000-0000240D0000}"/>
    <cellStyle name="Normal 2 20" xfId="3318" xr:uid="{00000000-0005-0000-0000-0000250D0000}"/>
    <cellStyle name="Normal 2 21" xfId="5296" xr:uid="{00000000-0005-0000-0000-0000260D0000}"/>
    <cellStyle name="Normal 2 22" xfId="5356" xr:uid="{00000000-0005-0000-0000-0000270D0000}"/>
    <cellStyle name="Normal 2 23" xfId="5306" xr:uid="{00000000-0005-0000-0000-0000280D0000}"/>
    <cellStyle name="Normal 2 24" xfId="5347" xr:uid="{00000000-0005-0000-0000-0000290D0000}"/>
    <cellStyle name="Normal 2 25" xfId="5313" xr:uid="{00000000-0005-0000-0000-00002A0D0000}"/>
    <cellStyle name="Normal 2 26" xfId="3284" xr:uid="{00000000-0005-0000-0000-00002B0D0000}"/>
    <cellStyle name="Normal 2 27" xfId="5316" xr:uid="{00000000-0005-0000-0000-00002C0D0000}"/>
    <cellStyle name="Normal 2 28" xfId="3914" xr:uid="{00000000-0005-0000-0000-00002D0D0000}"/>
    <cellStyle name="Normal 2 29" xfId="5320" xr:uid="{00000000-0005-0000-0000-00002E0D0000}"/>
    <cellStyle name="Normal 2 3" xfId="64" xr:uid="{00000000-0005-0000-0000-00002F0D0000}"/>
    <cellStyle name="Normal 2 3 10" xfId="3368" xr:uid="{00000000-0005-0000-0000-0000300D0000}"/>
    <cellStyle name="Normal 2 3 11" xfId="3367" xr:uid="{00000000-0005-0000-0000-0000310D0000}"/>
    <cellStyle name="Normal 2 3 2" xfId="778" xr:uid="{00000000-0005-0000-0000-0000320D0000}"/>
    <cellStyle name="Normal 2 3 2 2" xfId="1126" xr:uid="{00000000-0005-0000-0000-0000330D0000}"/>
    <cellStyle name="Normal 2 3 2 2 2" xfId="3370" xr:uid="{00000000-0005-0000-0000-0000340D0000}"/>
    <cellStyle name="Normal 2 3 2 3" xfId="2102" xr:uid="{00000000-0005-0000-0000-0000350D0000}"/>
    <cellStyle name="Normal 2 3 2 3 2" xfId="3371" xr:uid="{00000000-0005-0000-0000-0000360D0000}"/>
    <cellStyle name="Normal 2 3 2 4" xfId="2320" xr:uid="{00000000-0005-0000-0000-0000370D0000}"/>
    <cellStyle name="Normal 2 3 2 4 2" xfId="3372" xr:uid="{00000000-0005-0000-0000-0000380D0000}"/>
    <cellStyle name="Normal 2 3 2 5" xfId="2367" xr:uid="{00000000-0005-0000-0000-0000390D0000}"/>
    <cellStyle name="Normal 2 3 2 6" xfId="2312" xr:uid="{00000000-0005-0000-0000-00003A0D0000}"/>
    <cellStyle name="Normal 2 3 2 7" xfId="3369" xr:uid="{00000000-0005-0000-0000-00003B0D0000}"/>
    <cellStyle name="Normal 2 3 2_Plan2" xfId="3373" xr:uid="{00000000-0005-0000-0000-00003C0D0000}"/>
    <cellStyle name="Normal 2 3 3" xfId="1125" xr:uid="{00000000-0005-0000-0000-00003D0D0000}"/>
    <cellStyle name="Normal 2 3 3 2" xfId="2283" xr:uid="{00000000-0005-0000-0000-00003E0D0000}"/>
    <cellStyle name="Normal 2 3 3 3" xfId="3374" xr:uid="{00000000-0005-0000-0000-00003F0D0000}"/>
    <cellStyle name="Normal 2 3 3_Income statement" xfId="1396" xr:uid="{00000000-0005-0000-0000-0000400D0000}"/>
    <cellStyle name="Normal 2 3 4" xfId="3375" xr:uid="{00000000-0005-0000-0000-0000410D0000}"/>
    <cellStyle name="Normal 2 3 5" xfId="3376" xr:uid="{00000000-0005-0000-0000-0000420D0000}"/>
    <cellStyle name="Normal 2 3 6" xfId="3377" xr:uid="{00000000-0005-0000-0000-0000430D0000}"/>
    <cellStyle name="Normal 2 3 7" xfId="3378" xr:uid="{00000000-0005-0000-0000-0000440D0000}"/>
    <cellStyle name="Normal 2 3 8" xfId="3379" xr:uid="{00000000-0005-0000-0000-0000450D0000}"/>
    <cellStyle name="Normal 2 3 9" xfId="3380" xr:uid="{00000000-0005-0000-0000-0000460D0000}"/>
    <cellStyle name="Normal 2 3_21.9.03.10.01 - PATROCINIO - SUITES CAMAROTES" xfId="779" xr:uid="{00000000-0005-0000-0000-0000470D0000}"/>
    <cellStyle name="Normal 2 30" xfId="5427" xr:uid="{00000000-0005-0000-0000-0000480D0000}"/>
    <cellStyle name="Normal 2 31" xfId="5257" xr:uid="{00000000-0005-0000-0000-0000490D0000}"/>
    <cellStyle name="Normal 2 32" xfId="3283" xr:uid="{00000000-0005-0000-0000-00004A0D0000}"/>
    <cellStyle name="Normal 2 33" xfId="5457" xr:uid="{00000000-0005-0000-0000-00004B0D0000}"/>
    <cellStyle name="Normal 2 34" xfId="5421" xr:uid="{00000000-0005-0000-0000-00004C0D0000}"/>
    <cellStyle name="Normal 2 4" xfId="72" xr:uid="{00000000-0005-0000-0000-00004D0D0000}"/>
    <cellStyle name="Normal 2 4 2" xfId="780" xr:uid="{00000000-0005-0000-0000-00004E0D0000}"/>
    <cellStyle name="Normal 2 4 2 2" xfId="2103" xr:uid="{00000000-0005-0000-0000-00004F0D0000}"/>
    <cellStyle name="Normal 2 4 2 3" xfId="3382" xr:uid="{00000000-0005-0000-0000-0000500D0000}"/>
    <cellStyle name="Normal 2 4 3" xfId="1127" xr:uid="{00000000-0005-0000-0000-0000510D0000}"/>
    <cellStyle name="Normal 2 4 3 2" xfId="3383" xr:uid="{00000000-0005-0000-0000-0000520D0000}"/>
    <cellStyle name="Normal 2 4 4" xfId="1567" xr:uid="{00000000-0005-0000-0000-0000530D0000}"/>
    <cellStyle name="Normal 2 4 4 2" xfId="3384" xr:uid="{00000000-0005-0000-0000-0000540D0000}"/>
    <cellStyle name="Normal 2 4 5" xfId="3385" xr:uid="{00000000-0005-0000-0000-0000550D0000}"/>
    <cellStyle name="Normal 2 4 6" xfId="3381" xr:uid="{00000000-0005-0000-0000-0000560D0000}"/>
    <cellStyle name="Normal 2 4_21.9.03.10.01 - PATROCINIO - SUITES CAMAROTES" xfId="781" xr:uid="{00000000-0005-0000-0000-0000570D0000}"/>
    <cellStyle name="Normal 2 5" xfId="73" xr:uid="{00000000-0005-0000-0000-0000580D0000}"/>
    <cellStyle name="Normal 2 5 10" xfId="5429" xr:uid="{00000000-0005-0000-0000-0000590D0000}"/>
    <cellStyle name="Normal 2 5 2" xfId="130" xr:uid="{00000000-0005-0000-0000-00005A0D0000}"/>
    <cellStyle name="Normal 2 5 2 10" xfId="5401" xr:uid="{00000000-0005-0000-0000-00005B0D0000}"/>
    <cellStyle name="Normal 2 5 2 2" xfId="203" xr:uid="{00000000-0005-0000-0000-00005C0D0000}"/>
    <cellStyle name="Normal 2 5 2 2 2" xfId="1669" xr:uid="{00000000-0005-0000-0000-00005D0D0000}"/>
    <cellStyle name="Normal 2 5 2 2_Income statement" xfId="1398" xr:uid="{00000000-0005-0000-0000-00005E0D0000}"/>
    <cellStyle name="Normal 2 5 2 3" xfId="204" xr:uid="{00000000-0005-0000-0000-00005F0D0000}"/>
    <cellStyle name="Normal 2 5 2 3 2" xfId="1670" xr:uid="{00000000-0005-0000-0000-0000600D0000}"/>
    <cellStyle name="Normal 2 5 2 3_Income statement" xfId="1399" xr:uid="{00000000-0005-0000-0000-0000610D0000}"/>
    <cellStyle name="Normal 2 5 2 4" xfId="1617" xr:uid="{00000000-0005-0000-0000-0000620D0000}"/>
    <cellStyle name="Normal 2 5 2 5" xfId="3387" xr:uid="{00000000-0005-0000-0000-0000630D0000}"/>
    <cellStyle name="Normal 2 5 2 6" xfId="5319" xr:uid="{00000000-0005-0000-0000-0000640D0000}"/>
    <cellStyle name="Normal 2 5 2 7" xfId="5343" xr:uid="{00000000-0005-0000-0000-0000650D0000}"/>
    <cellStyle name="Normal 2 5 2 8" xfId="5321" xr:uid="{00000000-0005-0000-0000-0000660D0000}"/>
    <cellStyle name="Normal 2 5 2 9" xfId="5454" xr:uid="{00000000-0005-0000-0000-0000670D0000}"/>
    <cellStyle name="Normal 2 5 2_Income statement" xfId="1397" xr:uid="{00000000-0005-0000-0000-0000680D0000}"/>
    <cellStyle name="Normal 2 5 3" xfId="1128" xr:uid="{00000000-0005-0000-0000-0000690D0000}"/>
    <cellStyle name="Normal 2 5 3 2" xfId="3388" xr:uid="{00000000-0005-0000-0000-00006A0D0000}"/>
    <cellStyle name="Normal 2 5 4" xfId="1568" xr:uid="{00000000-0005-0000-0000-00006B0D0000}"/>
    <cellStyle name="Normal 2 5 4 2" xfId="3389" xr:uid="{00000000-0005-0000-0000-00006C0D0000}"/>
    <cellStyle name="Normal 2 5 5" xfId="2206" xr:uid="{00000000-0005-0000-0000-00006D0D0000}"/>
    <cellStyle name="Normal 2 5 5 2" xfId="3390" xr:uid="{00000000-0005-0000-0000-00006E0D0000}"/>
    <cellStyle name="Normal 2 5 6" xfId="2331" xr:uid="{00000000-0005-0000-0000-00006F0D0000}"/>
    <cellStyle name="Normal 2 5 7" xfId="2266" xr:uid="{00000000-0005-0000-0000-0000700D0000}"/>
    <cellStyle name="Normal 2 5 8" xfId="3386" xr:uid="{00000000-0005-0000-0000-0000710D0000}"/>
    <cellStyle name="Normal 2 5 9" xfId="5318" xr:uid="{00000000-0005-0000-0000-0000720D0000}"/>
    <cellStyle name="Normal 2 5_21.9.03.10.01 - PATROCINIO - SUITES CAMAROTES" xfId="782" xr:uid="{00000000-0005-0000-0000-0000730D0000}"/>
    <cellStyle name="Normal 2 6" xfId="131" xr:uid="{00000000-0005-0000-0000-0000740D0000}"/>
    <cellStyle name="Normal 2 6 2" xfId="205" xr:uid="{00000000-0005-0000-0000-0000750D0000}"/>
    <cellStyle name="Normal 2 6 2 2" xfId="1671" xr:uid="{00000000-0005-0000-0000-0000760D0000}"/>
    <cellStyle name="Normal 2 6 2 3" xfId="3392" xr:uid="{00000000-0005-0000-0000-0000770D0000}"/>
    <cellStyle name="Normal 2 6 2_Income statement" xfId="1401" xr:uid="{00000000-0005-0000-0000-0000780D0000}"/>
    <cellStyle name="Normal 2 6 3" xfId="206" xr:uid="{00000000-0005-0000-0000-0000790D0000}"/>
    <cellStyle name="Normal 2 6 3 2" xfId="1672" xr:uid="{00000000-0005-0000-0000-00007A0D0000}"/>
    <cellStyle name="Normal 2 6 3_Income statement" xfId="1402" xr:uid="{00000000-0005-0000-0000-00007B0D0000}"/>
    <cellStyle name="Normal 2 6 4" xfId="358" xr:uid="{00000000-0005-0000-0000-00007C0D0000}"/>
    <cellStyle name="Normal 2 6 4 2" xfId="1765" xr:uid="{00000000-0005-0000-0000-00007D0D0000}"/>
    <cellStyle name="Normal 2 6 4 3" xfId="3393" xr:uid="{00000000-0005-0000-0000-00007E0D0000}"/>
    <cellStyle name="Normal 2 6 5" xfId="1129" xr:uid="{00000000-0005-0000-0000-00007F0D0000}"/>
    <cellStyle name="Normal 2 6 6" xfId="1618" xr:uid="{00000000-0005-0000-0000-0000800D0000}"/>
    <cellStyle name="Normal 2 6 7" xfId="3391" xr:uid="{00000000-0005-0000-0000-0000810D0000}"/>
    <cellStyle name="Normal 2 6_Income statement" xfId="1400" xr:uid="{00000000-0005-0000-0000-0000820D0000}"/>
    <cellStyle name="Normal 2 7" xfId="132" xr:uid="{00000000-0005-0000-0000-0000830D0000}"/>
    <cellStyle name="Normal 2 7 10" xfId="5453" xr:uid="{00000000-0005-0000-0000-0000840D0000}"/>
    <cellStyle name="Normal 2 7 2" xfId="207" xr:uid="{00000000-0005-0000-0000-0000850D0000}"/>
    <cellStyle name="Normal 2 7 2 2" xfId="1673" xr:uid="{00000000-0005-0000-0000-0000860D0000}"/>
    <cellStyle name="Normal 2 7 2 3" xfId="3395" xr:uid="{00000000-0005-0000-0000-0000870D0000}"/>
    <cellStyle name="Normal 2 7 2_Income statement" xfId="1403" xr:uid="{00000000-0005-0000-0000-0000880D0000}"/>
    <cellStyle name="Normal 2 7 3" xfId="208" xr:uid="{00000000-0005-0000-0000-0000890D0000}"/>
    <cellStyle name="Normal 2 7 3 2" xfId="1674" xr:uid="{00000000-0005-0000-0000-00008A0D0000}"/>
    <cellStyle name="Normal 2 7 3 3" xfId="3396" xr:uid="{00000000-0005-0000-0000-00008B0D0000}"/>
    <cellStyle name="Normal 2 7 3_Income statement" xfId="1404" xr:uid="{00000000-0005-0000-0000-00008C0D0000}"/>
    <cellStyle name="Normal 2 7 4" xfId="361" xr:uid="{00000000-0005-0000-0000-00008D0D0000}"/>
    <cellStyle name="Normal 2 7 4 2" xfId="1768" xr:uid="{00000000-0005-0000-0000-00008E0D0000}"/>
    <cellStyle name="Normal 2 7 4 3" xfId="3397" xr:uid="{00000000-0005-0000-0000-00008F0D0000}"/>
    <cellStyle name="Normal 2 7 5" xfId="1130" xr:uid="{00000000-0005-0000-0000-0000900D0000}"/>
    <cellStyle name="Normal 2 7 5 2" xfId="3398" xr:uid="{00000000-0005-0000-0000-0000910D0000}"/>
    <cellStyle name="Normal 2 7 6" xfId="1619" xr:uid="{00000000-0005-0000-0000-0000920D0000}"/>
    <cellStyle name="Normal 2 7 7" xfId="3394" xr:uid="{00000000-0005-0000-0000-0000930D0000}"/>
    <cellStyle name="Normal 2 7 8" xfId="5323" xr:uid="{00000000-0005-0000-0000-0000940D0000}"/>
    <cellStyle name="Normal 2 7 9" xfId="5428" xr:uid="{00000000-0005-0000-0000-0000950D0000}"/>
    <cellStyle name="Normal 2 7_21.9.03.10.01 - PATROCINIO - SUITES CAMAROTES" xfId="783" xr:uid="{00000000-0005-0000-0000-0000960D0000}"/>
    <cellStyle name="Normal 2 8" xfId="133" xr:uid="{00000000-0005-0000-0000-0000970D0000}"/>
    <cellStyle name="Normal 2 8 2" xfId="209" xr:uid="{00000000-0005-0000-0000-0000980D0000}"/>
    <cellStyle name="Normal 2 8 2 2" xfId="1675" xr:uid="{00000000-0005-0000-0000-0000990D0000}"/>
    <cellStyle name="Normal 2 8 2 3" xfId="3400" xr:uid="{00000000-0005-0000-0000-00009A0D0000}"/>
    <cellStyle name="Normal 2 8 2_Income statement" xfId="1406" xr:uid="{00000000-0005-0000-0000-00009B0D0000}"/>
    <cellStyle name="Normal 2 8 3" xfId="210" xr:uid="{00000000-0005-0000-0000-00009C0D0000}"/>
    <cellStyle name="Normal 2 8 3 2" xfId="1676" xr:uid="{00000000-0005-0000-0000-00009D0D0000}"/>
    <cellStyle name="Normal 2 8 3 3" xfId="3401" xr:uid="{00000000-0005-0000-0000-00009E0D0000}"/>
    <cellStyle name="Normal 2 8 3_Income statement" xfId="1407" xr:uid="{00000000-0005-0000-0000-00009F0D0000}"/>
    <cellStyle name="Normal 2 8 4" xfId="364" xr:uid="{00000000-0005-0000-0000-0000A00D0000}"/>
    <cellStyle name="Normal 2 8 4 2" xfId="1771" xr:uid="{00000000-0005-0000-0000-0000A10D0000}"/>
    <cellStyle name="Normal 2 8 4 3" xfId="3402" xr:uid="{00000000-0005-0000-0000-0000A20D0000}"/>
    <cellStyle name="Normal 2 8 5" xfId="1131" xr:uid="{00000000-0005-0000-0000-0000A30D0000}"/>
    <cellStyle name="Normal 2 8 6" xfId="1620" xr:uid="{00000000-0005-0000-0000-0000A40D0000}"/>
    <cellStyle name="Normal 2 8 7" xfId="3399" xr:uid="{00000000-0005-0000-0000-0000A50D0000}"/>
    <cellStyle name="Normal 2 8_Income statement" xfId="1405" xr:uid="{00000000-0005-0000-0000-0000A60D0000}"/>
    <cellStyle name="Normal 2 9" xfId="134" xr:uid="{00000000-0005-0000-0000-0000A70D0000}"/>
    <cellStyle name="Normal 2 9 2" xfId="211" xr:uid="{00000000-0005-0000-0000-0000A80D0000}"/>
    <cellStyle name="Normal 2 9 2 2" xfId="1677" xr:uid="{00000000-0005-0000-0000-0000A90D0000}"/>
    <cellStyle name="Normal 2 9 2 3" xfId="3404" xr:uid="{00000000-0005-0000-0000-0000AA0D0000}"/>
    <cellStyle name="Normal 2 9 2_Income statement" xfId="1409" xr:uid="{00000000-0005-0000-0000-0000AB0D0000}"/>
    <cellStyle name="Normal 2 9 3" xfId="212" xr:uid="{00000000-0005-0000-0000-0000AC0D0000}"/>
    <cellStyle name="Normal 2 9 3 2" xfId="1678" xr:uid="{00000000-0005-0000-0000-0000AD0D0000}"/>
    <cellStyle name="Normal 2 9 3 3" xfId="3405" xr:uid="{00000000-0005-0000-0000-0000AE0D0000}"/>
    <cellStyle name="Normal 2 9 3_Income statement" xfId="1410" xr:uid="{00000000-0005-0000-0000-0000AF0D0000}"/>
    <cellStyle name="Normal 2 9 4" xfId="362" xr:uid="{00000000-0005-0000-0000-0000B00D0000}"/>
    <cellStyle name="Normal 2 9 4 2" xfId="1769" xr:uid="{00000000-0005-0000-0000-0000B10D0000}"/>
    <cellStyle name="Normal 2 9 4 3" xfId="3406" xr:uid="{00000000-0005-0000-0000-0000B20D0000}"/>
    <cellStyle name="Normal 2 9 5" xfId="1132" xr:uid="{00000000-0005-0000-0000-0000B30D0000}"/>
    <cellStyle name="Normal 2 9 6" xfId="1621" xr:uid="{00000000-0005-0000-0000-0000B40D0000}"/>
    <cellStyle name="Normal 2 9 7" xfId="3403" xr:uid="{00000000-0005-0000-0000-0000B50D0000}"/>
    <cellStyle name="Normal 2 9_Income statement" xfId="1408" xr:uid="{00000000-0005-0000-0000-0000B60D0000}"/>
    <cellStyle name="Normal 2_Income statement" xfId="1342" xr:uid="{00000000-0005-0000-0000-0000B70D0000}"/>
    <cellStyle name="Normal 20" xfId="235" xr:uid="{00000000-0005-0000-0000-0000B80D0000}"/>
    <cellStyle name="Normal 20 2" xfId="1691" xr:uid="{00000000-0005-0000-0000-0000B90D0000}"/>
    <cellStyle name="Normal 20 3" xfId="3407" xr:uid="{00000000-0005-0000-0000-0000BA0D0000}"/>
    <cellStyle name="Normal 20_Income statement" xfId="1411" xr:uid="{00000000-0005-0000-0000-0000BB0D0000}"/>
    <cellStyle name="Normal 21" xfId="236" xr:uid="{00000000-0005-0000-0000-0000BC0D0000}"/>
    <cellStyle name="Normal 21 2" xfId="1692" xr:uid="{00000000-0005-0000-0000-0000BD0D0000}"/>
    <cellStyle name="Normal 21 3" xfId="3408" xr:uid="{00000000-0005-0000-0000-0000BE0D0000}"/>
    <cellStyle name="Normal 21_Income statement" xfId="1412" xr:uid="{00000000-0005-0000-0000-0000BF0D0000}"/>
    <cellStyle name="Normal 22" xfId="237" xr:uid="{00000000-0005-0000-0000-0000C00D0000}"/>
    <cellStyle name="Normal 22 2" xfId="1693" xr:uid="{00000000-0005-0000-0000-0000C10D0000}"/>
    <cellStyle name="Normal 22 3" xfId="3409" xr:uid="{00000000-0005-0000-0000-0000C20D0000}"/>
    <cellStyle name="Normal 22_Income statement" xfId="1413" xr:uid="{00000000-0005-0000-0000-0000C30D0000}"/>
    <cellStyle name="Normal 23" xfId="784" xr:uid="{00000000-0005-0000-0000-0000C40D0000}"/>
    <cellStyle name="Normal 23 2" xfId="2104" xr:uid="{00000000-0005-0000-0000-0000C50D0000}"/>
    <cellStyle name="Normal 23 3" xfId="3410" xr:uid="{00000000-0005-0000-0000-0000C60D0000}"/>
    <cellStyle name="Normal 23_Income statement" xfId="1414" xr:uid="{00000000-0005-0000-0000-0000C70D0000}"/>
    <cellStyle name="Normal 24" xfId="785" xr:uid="{00000000-0005-0000-0000-0000C80D0000}"/>
    <cellStyle name="Normal 24 2" xfId="2105" xr:uid="{00000000-0005-0000-0000-0000C90D0000}"/>
    <cellStyle name="Normal 24 3" xfId="3411" xr:uid="{00000000-0005-0000-0000-0000CA0D0000}"/>
    <cellStyle name="Normal 24_Income statement" xfId="1415" xr:uid="{00000000-0005-0000-0000-0000CB0D0000}"/>
    <cellStyle name="Normal 25" xfId="786" xr:uid="{00000000-0005-0000-0000-0000CC0D0000}"/>
    <cellStyle name="Normal 25 2" xfId="2106" xr:uid="{00000000-0005-0000-0000-0000CD0D0000}"/>
    <cellStyle name="Normal 25 3" xfId="3412" xr:uid="{00000000-0005-0000-0000-0000CE0D0000}"/>
    <cellStyle name="Normal 25_Income statement" xfId="1416" xr:uid="{00000000-0005-0000-0000-0000CF0D0000}"/>
    <cellStyle name="Normal 26" xfId="787" xr:uid="{00000000-0005-0000-0000-0000D00D0000}"/>
    <cellStyle name="Normal 26 2" xfId="2107" xr:uid="{00000000-0005-0000-0000-0000D10D0000}"/>
    <cellStyle name="Normal 26 3" xfId="3413" xr:uid="{00000000-0005-0000-0000-0000D20D0000}"/>
    <cellStyle name="Normal 26_Income statement" xfId="1417" xr:uid="{00000000-0005-0000-0000-0000D30D0000}"/>
    <cellStyle name="Normal 27" xfId="788" xr:uid="{00000000-0005-0000-0000-0000D40D0000}"/>
    <cellStyle name="Normal 27 2" xfId="2108" xr:uid="{00000000-0005-0000-0000-0000D50D0000}"/>
    <cellStyle name="Normal 27 3" xfId="3414" xr:uid="{00000000-0005-0000-0000-0000D60D0000}"/>
    <cellStyle name="Normal 27_Income statement" xfId="1418" xr:uid="{00000000-0005-0000-0000-0000D70D0000}"/>
    <cellStyle name="Normal 28" xfId="1510" xr:uid="{00000000-0005-0000-0000-0000D80D0000}"/>
    <cellStyle name="Normal 28 2" xfId="4736" xr:uid="{00000000-0005-0000-0000-0000D90D0000}"/>
    <cellStyle name="Normal 28 3" xfId="3415" xr:uid="{00000000-0005-0000-0000-0000DA0D0000}"/>
    <cellStyle name="Normal 29" xfId="2269" xr:uid="{00000000-0005-0000-0000-0000DB0D0000}"/>
    <cellStyle name="Normal 3" xfId="47" xr:uid="{00000000-0005-0000-0000-0000DC0D0000}"/>
    <cellStyle name="Normal 3 10" xfId="1761" xr:uid="{00000000-0005-0000-0000-0000DD0D0000}"/>
    <cellStyle name="Normal 3 11" xfId="3416" xr:uid="{00000000-0005-0000-0000-0000DE0D0000}"/>
    <cellStyle name="Normal 3 2" xfId="56" xr:uid="{00000000-0005-0000-0000-0000DF0D0000}"/>
    <cellStyle name="Normal 3 2 2" xfId="241" xr:uid="{00000000-0005-0000-0000-0000E00D0000}"/>
    <cellStyle name="Normal 3 2 2 2" xfId="1133" xr:uid="{00000000-0005-0000-0000-0000E10D0000}"/>
    <cellStyle name="Normal 3 2 2 2 2" xfId="2285" xr:uid="{00000000-0005-0000-0000-0000E20D0000}"/>
    <cellStyle name="Normal 3 2 2 2 3" xfId="3419" xr:uid="{00000000-0005-0000-0000-0000E30D0000}"/>
    <cellStyle name="Normal 3 2 2 3" xfId="1697" xr:uid="{00000000-0005-0000-0000-0000E40D0000}"/>
    <cellStyle name="Normal 3 2 2 3 2" xfId="3420" xr:uid="{00000000-0005-0000-0000-0000E50D0000}"/>
    <cellStyle name="Normal 3 2 2 4" xfId="3421" xr:uid="{00000000-0005-0000-0000-0000E60D0000}"/>
    <cellStyle name="Normal 3 2 2 5" xfId="3418" xr:uid="{00000000-0005-0000-0000-0000E70D0000}"/>
    <cellStyle name="Normal 3 2 2_Income statement" xfId="1419" xr:uid="{00000000-0005-0000-0000-0000E80D0000}"/>
    <cellStyle name="Normal 3 2 3" xfId="135" xr:uid="{00000000-0005-0000-0000-0000E90D0000}"/>
    <cellStyle name="Normal 3 2 3 2" xfId="1622" xr:uid="{00000000-0005-0000-0000-0000EA0D0000}"/>
    <cellStyle name="Normal 3 2 3 2 2" xfId="3423" xr:uid="{00000000-0005-0000-0000-0000EB0D0000}"/>
    <cellStyle name="Normal 3 2 3 3" xfId="3424" xr:uid="{00000000-0005-0000-0000-0000EC0D0000}"/>
    <cellStyle name="Normal 3 2 3 4" xfId="3425" xr:uid="{00000000-0005-0000-0000-0000ED0D0000}"/>
    <cellStyle name="Normal 3 2 3 5" xfId="3422" xr:uid="{00000000-0005-0000-0000-0000EE0D0000}"/>
    <cellStyle name="Normal 3 2 3_Plan2" xfId="3426" xr:uid="{00000000-0005-0000-0000-0000EF0D0000}"/>
    <cellStyle name="Normal 3 2 4" xfId="1134" xr:uid="{00000000-0005-0000-0000-0000F00D0000}"/>
    <cellStyle name="Normal 3 2 4 2" xfId="2286" xr:uid="{00000000-0005-0000-0000-0000F10D0000}"/>
    <cellStyle name="Normal 3 2 4 3" xfId="3427" xr:uid="{00000000-0005-0000-0000-0000F20D0000}"/>
    <cellStyle name="Normal 3 2 5" xfId="1135" xr:uid="{00000000-0005-0000-0000-0000F30D0000}"/>
    <cellStyle name="Normal 3 2 5 2" xfId="2287" xr:uid="{00000000-0005-0000-0000-0000F40D0000}"/>
    <cellStyle name="Normal 3 2 5 3" xfId="3428" xr:uid="{00000000-0005-0000-0000-0000F50D0000}"/>
    <cellStyle name="Normal 3 2 6" xfId="1136" xr:uid="{00000000-0005-0000-0000-0000F60D0000}"/>
    <cellStyle name="Normal 3 2 6 2" xfId="2288" xr:uid="{00000000-0005-0000-0000-0000F70D0000}"/>
    <cellStyle name="Normal 3 2 6 3" xfId="3429" xr:uid="{00000000-0005-0000-0000-0000F80D0000}"/>
    <cellStyle name="Normal 3 2 7" xfId="1560" xr:uid="{00000000-0005-0000-0000-0000F90D0000}"/>
    <cellStyle name="Normal 3 2 8" xfId="3417" xr:uid="{00000000-0005-0000-0000-0000FA0D0000}"/>
    <cellStyle name="Normal 3 2_21.9.03.10.01 - PATROCINIO - SUITES CAMAROTES" xfId="789" xr:uid="{00000000-0005-0000-0000-0000FB0D0000}"/>
    <cellStyle name="Normal 3 3" xfId="62" xr:uid="{00000000-0005-0000-0000-0000FC0D0000}"/>
    <cellStyle name="Normal 3 3 2" xfId="790" xr:uid="{00000000-0005-0000-0000-0000FD0D0000}"/>
    <cellStyle name="Normal 3 3 2 2" xfId="2109" xr:uid="{00000000-0005-0000-0000-0000FE0D0000}"/>
    <cellStyle name="Normal 3 3 2 3" xfId="3431" xr:uid="{00000000-0005-0000-0000-0000FF0D0000}"/>
    <cellStyle name="Normal 3 3 3" xfId="791" xr:uid="{00000000-0005-0000-0000-0000000E0000}"/>
    <cellStyle name="Normal 3 3 3 2" xfId="2110" xr:uid="{00000000-0005-0000-0000-0000010E0000}"/>
    <cellStyle name="Normal 3 3 3 3" xfId="3432" xr:uid="{00000000-0005-0000-0000-0000020E0000}"/>
    <cellStyle name="Normal 3 3 4" xfId="1102" xr:uid="{00000000-0005-0000-0000-0000030E0000}"/>
    <cellStyle name="Normal 3 3 4 2" xfId="2275" xr:uid="{00000000-0005-0000-0000-0000040E0000}"/>
    <cellStyle name="Normal 3 3 4 3" xfId="3433" xr:uid="{00000000-0005-0000-0000-0000050E0000}"/>
    <cellStyle name="Normal 3 3 5" xfId="1562" xr:uid="{00000000-0005-0000-0000-0000060E0000}"/>
    <cellStyle name="Normal 3 3 5 2" xfId="3434" xr:uid="{00000000-0005-0000-0000-0000070E0000}"/>
    <cellStyle name="Normal 3 3 6" xfId="3435" xr:uid="{00000000-0005-0000-0000-0000080E0000}"/>
    <cellStyle name="Normal 3 3 7" xfId="3430" xr:uid="{00000000-0005-0000-0000-0000090E0000}"/>
    <cellStyle name="Normal 3 3_21.9.03.10.01 - PATROCINIO - SUITES CAMAROTES" xfId="792" xr:uid="{00000000-0005-0000-0000-00000A0E0000}"/>
    <cellStyle name="Normal 3 4" xfId="239" xr:uid="{00000000-0005-0000-0000-00000B0E0000}"/>
    <cellStyle name="Normal 3 4 2" xfId="793" xr:uid="{00000000-0005-0000-0000-00000C0E0000}"/>
    <cellStyle name="Normal 3 4 2 2" xfId="2111" xr:uid="{00000000-0005-0000-0000-00000D0E0000}"/>
    <cellStyle name="Normal 3 4 2 3" xfId="3437" xr:uid="{00000000-0005-0000-0000-00000E0E0000}"/>
    <cellStyle name="Normal 3 4 3" xfId="794" xr:uid="{00000000-0005-0000-0000-00000F0E0000}"/>
    <cellStyle name="Normal 3 4 3 2" xfId="2112" xr:uid="{00000000-0005-0000-0000-0000100E0000}"/>
    <cellStyle name="Normal 3 4 3 3" xfId="3438" xr:uid="{00000000-0005-0000-0000-0000110E0000}"/>
    <cellStyle name="Normal 3 4 4" xfId="1137" xr:uid="{00000000-0005-0000-0000-0000120E0000}"/>
    <cellStyle name="Normal 3 4 4 2" xfId="3439" xr:uid="{00000000-0005-0000-0000-0000130E0000}"/>
    <cellStyle name="Normal 3 4 5" xfId="1695" xr:uid="{00000000-0005-0000-0000-0000140E0000}"/>
    <cellStyle name="Normal 3 4 5 2" xfId="3440" xr:uid="{00000000-0005-0000-0000-0000150E0000}"/>
    <cellStyle name="Normal 3 4 6" xfId="2284" xr:uid="{00000000-0005-0000-0000-0000160E0000}"/>
    <cellStyle name="Normal 3 4 6 2" xfId="3441" xr:uid="{00000000-0005-0000-0000-0000170E0000}"/>
    <cellStyle name="Normal 3 4 7" xfId="1566" xr:uid="{00000000-0005-0000-0000-0000180E0000}"/>
    <cellStyle name="Normal 3 4 8" xfId="1965" xr:uid="{00000000-0005-0000-0000-0000190E0000}"/>
    <cellStyle name="Normal 3 4 9" xfId="3436" xr:uid="{00000000-0005-0000-0000-00001A0E0000}"/>
    <cellStyle name="Normal 3 4_21.9.03.10.01 - PATROCINIO - SUITES CAMAROTES" xfId="795" xr:uid="{00000000-0005-0000-0000-00001B0E0000}"/>
    <cellStyle name="Normal 3 5" xfId="796" xr:uid="{00000000-0005-0000-0000-00001C0E0000}"/>
    <cellStyle name="Normal 3 5 2" xfId="797" xr:uid="{00000000-0005-0000-0000-00001D0E0000}"/>
    <cellStyle name="Normal 3 5 2 2" xfId="2114" xr:uid="{00000000-0005-0000-0000-00001E0E0000}"/>
    <cellStyle name="Normal 3 5 2 3" xfId="3443" xr:uid="{00000000-0005-0000-0000-00001F0E0000}"/>
    <cellStyle name="Normal 3 5 3" xfId="798" xr:uid="{00000000-0005-0000-0000-0000200E0000}"/>
    <cellStyle name="Normal 3 5 3 2" xfId="2115" xr:uid="{00000000-0005-0000-0000-0000210E0000}"/>
    <cellStyle name="Normal 3 5 3 3" xfId="3444" xr:uid="{00000000-0005-0000-0000-0000220E0000}"/>
    <cellStyle name="Normal 3 5 4" xfId="1138" xr:uid="{00000000-0005-0000-0000-0000230E0000}"/>
    <cellStyle name="Normal 3 5 4 2" xfId="3445" xr:uid="{00000000-0005-0000-0000-0000240E0000}"/>
    <cellStyle name="Normal 3 5 5" xfId="2113" xr:uid="{00000000-0005-0000-0000-0000250E0000}"/>
    <cellStyle name="Normal 3 5 5 2" xfId="3446" xr:uid="{00000000-0005-0000-0000-0000260E0000}"/>
    <cellStyle name="Normal 3 5 6" xfId="2321" xr:uid="{00000000-0005-0000-0000-0000270E0000}"/>
    <cellStyle name="Normal 3 5 6 2" xfId="3447" xr:uid="{00000000-0005-0000-0000-0000280E0000}"/>
    <cellStyle name="Normal 3 5 7" xfId="2204" xr:uid="{00000000-0005-0000-0000-0000290E0000}"/>
    <cellStyle name="Normal 3 5 8" xfId="2345" xr:uid="{00000000-0005-0000-0000-00002A0E0000}"/>
    <cellStyle name="Normal 3 5 9" xfId="3442" xr:uid="{00000000-0005-0000-0000-00002B0E0000}"/>
    <cellStyle name="Normal 3 5_21.9.03.10.01 - PATROCINIO - SUITES CAMAROTES" xfId="799" xr:uid="{00000000-0005-0000-0000-00002C0E0000}"/>
    <cellStyle name="Normal 3 6" xfId="800" xr:uid="{00000000-0005-0000-0000-00002D0E0000}"/>
    <cellStyle name="Normal 3 6 2" xfId="1139" xr:uid="{00000000-0005-0000-0000-00002E0E0000}"/>
    <cellStyle name="Normal 3 6 2 2" xfId="3449" xr:uid="{00000000-0005-0000-0000-00002F0E0000}"/>
    <cellStyle name="Normal 3 6 3" xfId="2116" xr:uid="{00000000-0005-0000-0000-0000300E0000}"/>
    <cellStyle name="Normal 3 6 3 2" xfId="3450" xr:uid="{00000000-0005-0000-0000-0000310E0000}"/>
    <cellStyle name="Normal 3 6 4" xfId="2322" xr:uid="{00000000-0005-0000-0000-0000320E0000}"/>
    <cellStyle name="Normal 3 6 4 2" xfId="3451" xr:uid="{00000000-0005-0000-0000-0000330E0000}"/>
    <cellStyle name="Normal 3 6 5" xfId="1716" xr:uid="{00000000-0005-0000-0000-0000340E0000}"/>
    <cellStyle name="Normal 3 6 6" xfId="2307" xr:uid="{00000000-0005-0000-0000-0000350E0000}"/>
    <cellStyle name="Normal 3 6 7" xfId="3448" xr:uid="{00000000-0005-0000-0000-0000360E0000}"/>
    <cellStyle name="Normal 3 6_Income statement" xfId="1420" xr:uid="{00000000-0005-0000-0000-0000370E0000}"/>
    <cellStyle name="Normal 3 7" xfId="1140" xr:uid="{00000000-0005-0000-0000-0000380E0000}"/>
    <cellStyle name="Normal 3 8" xfId="1141" xr:uid="{00000000-0005-0000-0000-0000390E0000}"/>
    <cellStyle name="Normal 3 8 2" xfId="2291" xr:uid="{00000000-0005-0000-0000-00003A0E0000}"/>
    <cellStyle name="Normal 3 8 3" xfId="3452" xr:uid="{00000000-0005-0000-0000-00003B0E0000}"/>
    <cellStyle name="Normal 3 8_Income statement" xfId="1421" xr:uid="{00000000-0005-0000-0000-00003C0E0000}"/>
    <cellStyle name="Normal 3 9" xfId="1557" xr:uid="{00000000-0005-0000-0000-00003D0E0000}"/>
    <cellStyle name="Normal 30" xfId="2336" xr:uid="{00000000-0005-0000-0000-00003E0E0000}"/>
    <cellStyle name="Normal 31" xfId="2338" xr:uid="{00000000-0005-0000-0000-00003F0E0000}"/>
    <cellStyle name="Normal 32" xfId="2422" xr:uid="{00000000-0005-0000-0000-0000400E0000}"/>
    <cellStyle name="Normal 33" xfId="4181" xr:uid="{00000000-0005-0000-0000-0000410E0000}"/>
    <cellStyle name="Normal 34" xfId="5395" xr:uid="{00000000-0005-0000-0000-0000420E0000}"/>
    <cellStyle name="Normal 35" xfId="5411" xr:uid="{00000000-0005-0000-0000-0000430E0000}"/>
    <cellStyle name="Normal 36" xfId="5369" xr:uid="{00000000-0005-0000-0000-0000440E0000}"/>
    <cellStyle name="Normal 37" xfId="5379" xr:uid="{00000000-0005-0000-0000-0000450E0000}"/>
    <cellStyle name="Normal 38" xfId="5275" xr:uid="{00000000-0005-0000-0000-0000460E0000}"/>
    <cellStyle name="Normal 39" xfId="5269" xr:uid="{00000000-0005-0000-0000-0000470E0000}"/>
    <cellStyle name="Normal 4" xfId="55" xr:uid="{00000000-0005-0000-0000-0000480E0000}"/>
    <cellStyle name="Normal 4 2" xfId="136" xr:uid="{00000000-0005-0000-0000-0000490E0000}"/>
    <cellStyle name="Normal 4 2 10" xfId="5331" xr:uid="{00000000-0005-0000-0000-00004A0E0000}"/>
    <cellStyle name="Normal 4 2 2" xfId="801" xr:uid="{00000000-0005-0000-0000-00004B0E0000}"/>
    <cellStyle name="Normal 4 2 2 2" xfId="1143" xr:uid="{00000000-0005-0000-0000-00004C0E0000}"/>
    <cellStyle name="Normal 4 2 2 2 2" xfId="2293" xr:uid="{00000000-0005-0000-0000-00004D0E0000}"/>
    <cellStyle name="Normal 4 2 2 2 3" xfId="3456" xr:uid="{00000000-0005-0000-0000-00004E0E0000}"/>
    <cellStyle name="Normal 4 2 2 3" xfId="2117" xr:uid="{00000000-0005-0000-0000-00004F0E0000}"/>
    <cellStyle name="Normal 4 2 2 3 2" xfId="3457" xr:uid="{00000000-0005-0000-0000-0000500E0000}"/>
    <cellStyle name="Normal 4 2 2 4" xfId="3458" xr:uid="{00000000-0005-0000-0000-0000510E0000}"/>
    <cellStyle name="Normal 4 2 2 5" xfId="3455" xr:uid="{00000000-0005-0000-0000-0000520E0000}"/>
    <cellStyle name="Normal 4 2 2_Plan2" xfId="3459" xr:uid="{00000000-0005-0000-0000-0000530E0000}"/>
    <cellStyle name="Normal 4 2 3" xfId="802" xr:uid="{00000000-0005-0000-0000-0000540E0000}"/>
    <cellStyle name="Normal 4 2 3 2" xfId="1144" xr:uid="{00000000-0005-0000-0000-0000550E0000}"/>
    <cellStyle name="Normal 4 2 3 2 2" xfId="2294" xr:uid="{00000000-0005-0000-0000-0000560E0000}"/>
    <cellStyle name="Normal 4 2 3 2 3" xfId="3461" xr:uid="{00000000-0005-0000-0000-0000570E0000}"/>
    <cellStyle name="Normal 4 2 3 3" xfId="2118" xr:uid="{00000000-0005-0000-0000-0000580E0000}"/>
    <cellStyle name="Normal 4 2 3 3 2" xfId="3462" xr:uid="{00000000-0005-0000-0000-0000590E0000}"/>
    <cellStyle name="Normal 4 2 3 4" xfId="3463" xr:uid="{00000000-0005-0000-0000-00005A0E0000}"/>
    <cellStyle name="Normal 4 2 3 5" xfId="3460" xr:uid="{00000000-0005-0000-0000-00005B0E0000}"/>
    <cellStyle name="Normal 4 2 3_Plan2" xfId="3464" xr:uid="{00000000-0005-0000-0000-00005C0E0000}"/>
    <cellStyle name="Normal 4 2 4" xfId="1145" xr:uid="{00000000-0005-0000-0000-00005D0E0000}"/>
    <cellStyle name="Normal 4 2 4 2" xfId="2295" xr:uid="{00000000-0005-0000-0000-00005E0E0000}"/>
    <cellStyle name="Normal 4 2 4 3" xfId="3465" xr:uid="{00000000-0005-0000-0000-00005F0E0000}"/>
    <cellStyle name="Normal 4 2 5" xfId="1146" xr:uid="{00000000-0005-0000-0000-0000600E0000}"/>
    <cellStyle name="Normal 4 2 5 2" xfId="2296" xr:uid="{00000000-0005-0000-0000-0000610E0000}"/>
    <cellStyle name="Normal 4 2 5 3" xfId="3466" xr:uid="{00000000-0005-0000-0000-0000620E0000}"/>
    <cellStyle name="Normal 4 2 6" xfId="1147" xr:uid="{00000000-0005-0000-0000-0000630E0000}"/>
    <cellStyle name="Normal 4 2 6 2" xfId="2297" xr:uid="{00000000-0005-0000-0000-0000640E0000}"/>
    <cellStyle name="Normal 4 2 6 3" xfId="3467" xr:uid="{00000000-0005-0000-0000-0000650E0000}"/>
    <cellStyle name="Normal 4 2 7" xfId="1142" xr:uid="{00000000-0005-0000-0000-0000660E0000}"/>
    <cellStyle name="Normal 4 2 7 2" xfId="2292" xr:uid="{00000000-0005-0000-0000-0000670E0000}"/>
    <cellStyle name="Normal 4 2 7_Income statement" xfId="1422" xr:uid="{00000000-0005-0000-0000-0000680E0000}"/>
    <cellStyle name="Normal 4 2 8" xfId="1623" xr:uid="{00000000-0005-0000-0000-0000690E0000}"/>
    <cellStyle name="Normal 4 2 9" xfId="3454" xr:uid="{00000000-0005-0000-0000-00006A0E0000}"/>
    <cellStyle name="Normal 4 3" xfId="279" xr:uid="{00000000-0005-0000-0000-00006B0E0000}"/>
    <cellStyle name="Normal 4 3 2" xfId="803" xr:uid="{00000000-0005-0000-0000-00006C0E0000}"/>
    <cellStyle name="Normal 4 3 2 2" xfId="2119" xr:uid="{00000000-0005-0000-0000-00006D0E0000}"/>
    <cellStyle name="Normal 4 3 2 3" xfId="3469" xr:uid="{00000000-0005-0000-0000-00006E0E0000}"/>
    <cellStyle name="Normal 4 3 3" xfId="804" xr:uid="{00000000-0005-0000-0000-00006F0E0000}"/>
    <cellStyle name="Normal 4 3 3 2" xfId="2120" xr:uid="{00000000-0005-0000-0000-0000700E0000}"/>
    <cellStyle name="Normal 4 3 3 3" xfId="3470" xr:uid="{00000000-0005-0000-0000-0000710E0000}"/>
    <cellStyle name="Normal 4 3 4" xfId="1148" xr:uid="{00000000-0005-0000-0000-0000720E0000}"/>
    <cellStyle name="Normal 4 3 4 2" xfId="2298" xr:uid="{00000000-0005-0000-0000-0000730E0000}"/>
    <cellStyle name="Normal 4 3 4 3" xfId="3471" xr:uid="{00000000-0005-0000-0000-0000740E0000}"/>
    <cellStyle name="Normal 4 3 4_Income statement" xfId="1423" xr:uid="{00000000-0005-0000-0000-0000750E0000}"/>
    <cellStyle name="Normal 4 3 5" xfId="1718" xr:uid="{00000000-0005-0000-0000-0000760E0000}"/>
    <cellStyle name="Normal 4 3 5 2" xfId="3472" xr:uid="{00000000-0005-0000-0000-0000770E0000}"/>
    <cellStyle name="Normal 4 3 6" xfId="2074" xr:uid="{00000000-0005-0000-0000-0000780E0000}"/>
    <cellStyle name="Normal 4 3 6 2" xfId="3473" xr:uid="{00000000-0005-0000-0000-0000790E0000}"/>
    <cellStyle name="Normal 4 3 7" xfId="1949" xr:uid="{00000000-0005-0000-0000-00007A0E0000}"/>
    <cellStyle name="Normal 4 3 8" xfId="2326" xr:uid="{00000000-0005-0000-0000-00007B0E0000}"/>
    <cellStyle name="Normal 4 3 9" xfId="3468" xr:uid="{00000000-0005-0000-0000-00007C0E0000}"/>
    <cellStyle name="Normal 4 3_Plan2" xfId="3474" xr:uid="{00000000-0005-0000-0000-00007D0E0000}"/>
    <cellStyle name="Normal 4 4" xfId="377" xr:uid="{00000000-0005-0000-0000-00007E0E0000}"/>
    <cellStyle name="Normal 4 4 2" xfId="805" xr:uid="{00000000-0005-0000-0000-00007F0E0000}"/>
    <cellStyle name="Normal 4 4 2 2" xfId="2121" xr:uid="{00000000-0005-0000-0000-0000800E0000}"/>
    <cellStyle name="Normal 4 4 2 3" xfId="3476" xr:uid="{00000000-0005-0000-0000-0000810E0000}"/>
    <cellStyle name="Normal 4 4 3" xfId="806" xr:uid="{00000000-0005-0000-0000-0000820E0000}"/>
    <cellStyle name="Normal 4 4 3 2" xfId="2122" xr:uid="{00000000-0005-0000-0000-0000830E0000}"/>
    <cellStyle name="Normal 4 4 3 3" xfId="3477" xr:uid="{00000000-0005-0000-0000-0000840E0000}"/>
    <cellStyle name="Normal 4 4 4" xfId="1149" xr:uid="{00000000-0005-0000-0000-0000850E0000}"/>
    <cellStyle name="Normal 4 4 4 2" xfId="2299" xr:uid="{00000000-0005-0000-0000-0000860E0000}"/>
    <cellStyle name="Normal 4 4 4 3" xfId="3478" xr:uid="{00000000-0005-0000-0000-0000870E0000}"/>
    <cellStyle name="Normal 4 4 4_Income statement" xfId="1424" xr:uid="{00000000-0005-0000-0000-0000880E0000}"/>
    <cellStyle name="Normal 4 4 5" xfId="1784" xr:uid="{00000000-0005-0000-0000-0000890E0000}"/>
    <cellStyle name="Normal 4 4 5 2" xfId="3479" xr:uid="{00000000-0005-0000-0000-00008A0E0000}"/>
    <cellStyle name="Normal 4 4 6" xfId="1950" xr:uid="{00000000-0005-0000-0000-00008B0E0000}"/>
    <cellStyle name="Normal 4 4 6 2" xfId="3480" xr:uid="{00000000-0005-0000-0000-00008C0E0000}"/>
    <cellStyle name="Normal 4 4 7" xfId="2325" xr:uid="{00000000-0005-0000-0000-00008D0E0000}"/>
    <cellStyle name="Normal 4 4 8" xfId="2348" xr:uid="{00000000-0005-0000-0000-00008E0E0000}"/>
    <cellStyle name="Normal 4 4 9" xfId="3475" xr:uid="{00000000-0005-0000-0000-00008F0E0000}"/>
    <cellStyle name="Normal 4 4_Plan2" xfId="3481" xr:uid="{00000000-0005-0000-0000-0000900E0000}"/>
    <cellStyle name="Normal 4 5" xfId="164" xr:uid="{00000000-0005-0000-0000-0000910E0000}"/>
    <cellStyle name="Normal 4 5 2" xfId="807" xr:uid="{00000000-0005-0000-0000-0000920E0000}"/>
    <cellStyle name="Normal 4 5 2 2" xfId="2123" xr:uid="{00000000-0005-0000-0000-0000930E0000}"/>
    <cellStyle name="Normal 4 5 2 3" xfId="3483" xr:uid="{00000000-0005-0000-0000-0000940E0000}"/>
    <cellStyle name="Normal 4 5 3" xfId="808" xr:uid="{00000000-0005-0000-0000-0000950E0000}"/>
    <cellStyle name="Normal 4 5 3 2" xfId="2124" xr:uid="{00000000-0005-0000-0000-0000960E0000}"/>
    <cellStyle name="Normal 4 5 3 3" xfId="3484" xr:uid="{00000000-0005-0000-0000-0000970E0000}"/>
    <cellStyle name="Normal 4 5 4" xfId="1630" xr:uid="{00000000-0005-0000-0000-0000980E0000}"/>
    <cellStyle name="Normal 4 5 4 2" xfId="3485" xr:uid="{00000000-0005-0000-0000-0000990E0000}"/>
    <cellStyle name="Normal 4 5 5" xfId="3486" xr:uid="{00000000-0005-0000-0000-00009A0E0000}"/>
    <cellStyle name="Normal 4 5 6" xfId="3487" xr:uid="{00000000-0005-0000-0000-00009B0E0000}"/>
    <cellStyle name="Normal 4 5 7" xfId="3482" xr:uid="{00000000-0005-0000-0000-00009C0E0000}"/>
    <cellStyle name="Normal 4 5_Income statement" xfId="1425" xr:uid="{00000000-0005-0000-0000-00009D0E0000}"/>
    <cellStyle name="Normal 4 6" xfId="1150" xr:uid="{00000000-0005-0000-0000-00009E0E0000}"/>
    <cellStyle name="Normal 4 6 2" xfId="2300" xr:uid="{00000000-0005-0000-0000-00009F0E0000}"/>
    <cellStyle name="Normal 4 6 3" xfId="3488" xr:uid="{00000000-0005-0000-0000-0000A00E0000}"/>
    <cellStyle name="Normal 4 6_Income statement" xfId="1426" xr:uid="{00000000-0005-0000-0000-0000A10E0000}"/>
    <cellStyle name="Normal 4 7" xfId="1103" xr:uid="{00000000-0005-0000-0000-0000A20E0000}"/>
    <cellStyle name="Normal 4 7 2" xfId="2276" xr:uid="{00000000-0005-0000-0000-0000A30E0000}"/>
    <cellStyle name="Normal 4 8" xfId="1559" xr:uid="{00000000-0005-0000-0000-0000A40E0000}"/>
    <cellStyle name="Normal 4 9" xfId="3453" xr:uid="{00000000-0005-0000-0000-0000A50E0000}"/>
    <cellStyle name="Normal 40" xfId="3692" xr:uid="{00000000-0005-0000-0000-0000A60E0000}"/>
    <cellStyle name="Normal 41" xfId="4179" xr:uid="{00000000-0005-0000-0000-0000A70E0000}"/>
    <cellStyle name="Normal 42" xfId="5270" xr:uid="{00000000-0005-0000-0000-0000A80E0000}"/>
    <cellStyle name="Normal 43" xfId="5261" xr:uid="{00000000-0005-0000-0000-0000A90E0000}"/>
    <cellStyle name="Normal 44" xfId="5290" xr:uid="{00000000-0005-0000-0000-0000AA0E0000}"/>
    <cellStyle name="Normal 45" xfId="5267" xr:uid="{00000000-0005-0000-0000-0000AB0E0000}"/>
    <cellStyle name="Normal 46" xfId="5450" xr:uid="{00000000-0005-0000-0000-0000AC0E0000}"/>
    <cellStyle name="Normal 5" xfId="41" xr:uid="{00000000-0005-0000-0000-0000AD0E0000}"/>
    <cellStyle name="Normal 5 10" xfId="5330" xr:uid="{00000000-0005-0000-0000-0000AE0E0000}"/>
    <cellStyle name="Normal 5 2" xfId="137" xr:uid="{00000000-0005-0000-0000-0000AF0E0000}"/>
    <cellStyle name="Normal 5 2 10" xfId="5328" xr:uid="{00000000-0005-0000-0000-0000B00E0000}"/>
    <cellStyle name="Normal 5 2 2" xfId="213" xr:uid="{00000000-0005-0000-0000-0000B10E0000}"/>
    <cellStyle name="Normal 5 2 2 2" xfId="1679" xr:uid="{00000000-0005-0000-0000-0000B20E0000}"/>
    <cellStyle name="Normal 5 2 2 3" xfId="3491" xr:uid="{00000000-0005-0000-0000-0000B30E0000}"/>
    <cellStyle name="Normal 5 2 2_Income statement" xfId="1429" xr:uid="{00000000-0005-0000-0000-0000B40E0000}"/>
    <cellStyle name="Normal 5 2 3" xfId="214" xr:uid="{00000000-0005-0000-0000-0000B50E0000}"/>
    <cellStyle name="Normal 5 2 3 2" xfId="1680" xr:uid="{00000000-0005-0000-0000-0000B60E0000}"/>
    <cellStyle name="Normal 5 2 3 3" xfId="3492" xr:uid="{00000000-0005-0000-0000-0000B70E0000}"/>
    <cellStyle name="Normal 5 2 3_Income statement" xfId="1430" xr:uid="{00000000-0005-0000-0000-0000B80E0000}"/>
    <cellStyle name="Normal 5 2 4" xfId="263" xr:uid="{00000000-0005-0000-0000-0000B90E0000}"/>
    <cellStyle name="Normal 5 2 4 2" xfId="1713" xr:uid="{00000000-0005-0000-0000-0000BA0E0000}"/>
    <cellStyle name="Normal 5 2 4 3" xfId="3493" xr:uid="{00000000-0005-0000-0000-0000BB0E0000}"/>
    <cellStyle name="Normal 5 2 5" xfId="1624" xr:uid="{00000000-0005-0000-0000-0000BC0E0000}"/>
    <cellStyle name="Normal 5 2 5 2" xfId="3494" xr:uid="{00000000-0005-0000-0000-0000BD0E0000}"/>
    <cellStyle name="Normal 5 2 6" xfId="3490" xr:uid="{00000000-0005-0000-0000-0000BE0E0000}"/>
    <cellStyle name="Normal 5 2 7" xfId="5333" xr:uid="{00000000-0005-0000-0000-0000BF0E0000}"/>
    <cellStyle name="Normal 5 2 8" xfId="5329" xr:uid="{00000000-0005-0000-0000-0000C00E0000}"/>
    <cellStyle name="Normal 5 2 9" xfId="5334" xr:uid="{00000000-0005-0000-0000-0000C10E0000}"/>
    <cellStyle name="Normal 5 2_Income statement" xfId="1428" xr:uid="{00000000-0005-0000-0000-0000C20E0000}"/>
    <cellStyle name="Normal 5 3" xfId="138" xr:uid="{00000000-0005-0000-0000-0000C30E0000}"/>
    <cellStyle name="Normal 5 3 10" xfId="5336" xr:uid="{00000000-0005-0000-0000-0000C40E0000}"/>
    <cellStyle name="Normal 5 3 2" xfId="215" xr:uid="{00000000-0005-0000-0000-0000C50E0000}"/>
    <cellStyle name="Normal 5 3 2 2" xfId="1681" xr:uid="{00000000-0005-0000-0000-0000C60E0000}"/>
    <cellStyle name="Normal 5 3 2 3" xfId="3496" xr:uid="{00000000-0005-0000-0000-0000C70E0000}"/>
    <cellStyle name="Normal 5 3 2_Income statement" xfId="1432" xr:uid="{00000000-0005-0000-0000-0000C80E0000}"/>
    <cellStyle name="Normal 5 3 3" xfId="216" xr:uid="{00000000-0005-0000-0000-0000C90E0000}"/>
    <cellStyle name="Normal 5 3 3 2" xfId="1682" xr:uid="{00000000-0005-0000-0000-0000CA0E0000}"/>
    <cellStyle name="Normal 5 3 3 3" xfId="3497" xr:uid="{00000000-0005-0000-0000-0000CB0E0000}"/>
    <cellStyle name="Normal 5 3 3_Income statement" xfId="1433" xr:uid="{00000000-0005-0000-0000-0000CC0E0000}"/>
    <cellStyle name="Normal 5 3 4" xfId="264" xr:uid="{00000000-0005-0000-0000-0000CD0E0000}"/>
    <cellStyle name="Normal 5 3 4 2" xfId="1714" xr:uid="{00000000-0005-0000-0000-0000CE0E0000}"/>
    <cellStyle name="Normal 5 3 4 3" xfId="3498" xr:uid="{00000000-0005-0000-0000-0000CF0E0000}"/>
    <cellStyle name="Normal 5 3 5" xfId="1104" xr:uid="{00000000-0005-0000-0000-0000D00E0000}"/>
    <cellStyle name="Normal 5 3 5 2" xfId="2277" xr:uid="{00000000-0005-0000-0000-0000D10E0000}"/>
    <cellStyle name="Normal 5 3 5 3" xfId="3499" xr:uid="{00000000-0005-0000-0000-0000D20E0000}"/>
    <cellStyle name="Normal 5 3 5_Income statement" xfId="1434" xr:uid="{00000000-0005-0000-0000-0000D30E0000}"/>
    <cellStyle name="Normal 5 3 6" xfId="1625" xr:uid="{00000000-0005-0000-0000-0000D40E0000}"/>
    <cellStyle name="Normal 5 3 6 2" xfId="3500" xr:uid="{00000000-0005-0000-0000-0000D50E0000}"/>
    <cellStyle name="Normal 5 3 7" xfId="3495" xr:uid="{00000000-0005-0000-0000-0000D60E0000}"/>
    <cellStyle name="Normal 5 3 8" xfId="5335" xr:uid="{00000000-0005-0000-0000-0000D70E0000}"/>
    <cellStyle name="Normal 5 3 9" xfId="5327" xr:uid="{00000000-0005-0000-0000-0000D80E0000}"/>
    <cellStyle name="Normal 5 3_Income statement" xfId="1431" xr:uid="{00000000-0005-0000-0000-0000D90E0000}"/>
    <cellStyle name="Normal 5 4" xfId="217" xr:uid="{00000000-0005-0000-0000-0000DA0E0000}"/>
    <cellStyle name="Normal 5 4 2" xfId="265" xr:uid="{00000000-0005-0000-0000-0000DB0E0000}"/>
    <cellStyle name="Normal 5 4 2 2" xfId="1715" xr:uid="{00000000-0005-0000-0000-0000DC0E0000}"/>
    <cellStyle name="Normal 5 4 2 3" xfId="3502" xr:uid="{00000000-0005-0000-0000-0000DD0E0000}"/>
    <cellStyle name="Normal 5 4 3" xfId="809" xr:uid="{00000000-0005-0000-0000-0000DE0E0000}"/>
    <cellStyle name="Normal 5 4 3 2" xfId="2125" xr:uid="{00000000-0005-0000-0000-0000DF0E0000}"/>
    <cellStyle name="Normal 5 4 3 3" xfId="3503" xr:uid="{00000000-0005-0000-0000-0000E00E0000}"/>
    <cellStyle name="Normal 5 4 4" xfId="1683" xr:uid="{00000000-0005-0000-0000-0000E10E0000}"/>
    <cellStyle name="Normal 5 4 5" xfId="3501" xr:uid="{00000000-0005-0000-0000-0000E20E0000}"/>
    <cellStyle name="Normal 5 4_Income statement" xfId="1435" xr:uid="{00000000-0005-0000-0000-0000E30E0000}"/>
    <cellStyle name="Normal 5 5" xfId="218" xr:uid="{00000000-0005-0000-0000-0000E40E0000}"/>
    <cellStyle name="Normal 5 5 2" xfId="810" xr:uid="{00000000-0005-0000-0000-0000E50E0000}"/>
    <cellStyle name="Normal 5 5 2 2" xfId="2126" xr:uid="{00000000-0005-0000-0000-0000E60E0000}"/>
    <cellStyle name="Normal 5 5 2 3" xfId="3505" xr:uid="{00000000-0005-0000-0000-0000E70E0000}"/>
    <cellStyle name="Normal 5 5 3" xfId="811" xr:uid="{00000000-0005-0000-0000-0000E80E0000}"/>
    <cellStyle name="Normal 5 5 3 2" xfId="2127" xr:uid="{00000000-0005-0000-0000-0000E90E0000}"/>
    <cellStyle name="Normal 5 5 3 3" xfId="3506" xr:uid="{00000000-0005-0000-0000-0000EA0E0000}"/>
    <cellStyle name="Normal 5 5 4" xfId="1684" xr:uid="{00000000-0005-0000-0000-0000EB0E0000}"/>
    <cellStyle name="Normal 5 5 5" xfId="3504" xr:uid="{00000000-0005-0000-0000-0000EC0E0000}"/>
    <cellStyle name="Normal 5 5_Income statement" xfId="1436" xr:uid="{00000000-0005-0000-0000-0000ED0E0000}"/>
    <cellStyle name="Normal 5 6" xfId="261" xr:uid="{00000000-0005-0000-0000-0000EE0E0000}"/>
    <cellStyle name="Normal 5 6 2" xfId="1711" xr:uid="{00000000-0005-0000-0000-0000EF0E0000}"/>
    <cellStyle name="Normal 5 7" xfId="1554" xr:uid="{00000000-0005-0000-0000-0000F00E0000}"/>
    <cellStyle name="Normal 5 8" xfId="3489" xr:uid="{00000000-0005-0000-0000-0000F10E0000}"/>
    <cellStyle name="Normal 5 9" xfId="5332" xr:uid="{00000000-0005-0000-0000-0000F20E0000}"/>
    <cellStyle name="Normal 5_Income statement" xfId="1427" xr:uid="{00000000-0005-0000-0000-0000F30E0000}"/>
    <cellStyle name="Normal 6" xfId="63" xr:uid="{00000000-0005-0000-0000-0000F40E0000}"/>
    <cellStyle name="Normal 6 2" xfId="139" xr:uid="{00000000-0005-0000-0000-0000F50E0000}"/>
    <cellStyle name="Normal 6 2 2" xfId="812" xr:uid="{00000000-0005-0000-0000-0000F60E0000}"/>
    <cellStyle name="Normal 6 2 2 2" xfId="2128" xr:uid="{00000000-0005-0000-0000-0000F70E0000}"/>
    <cellStyle name="Normal 6 2 2 3" xfId="3509" xr:uid="{00000000-0005-0000-0000-0000F80E0000}"/>
    <cellStyle name="Normal 6 2 3" xfId="813" xr:uid="{00000000-0005-0000-0000-0000F90E0000}"/>
    <cellStyle name="Normal 6 2 3 2" xfId="2129" xr:uid="{00000000-0005-0000-0000-0000FA0E0000}"/>
    <cellStyle name="Normal 6 2 3 3" xfId="3510" xr:uid="{00000000-0005-0000-0000-0000FB0E0000}"/>
    <cellStyle name="Normal 6 2 4" xfId="1626" xr:uid="{00000000-0005-0000-0000-0000FC0E0000}"/>
    <cellStyle name="Normal 6 2 5" xfId="3508" xr:uid="{00000000-0005-0000-0000-0000FD0E0000}"/>
    <cellStyle name="Normal 6 3" xfId="814" xr:uid="{00000000-0005-0000-0000-0000FE0E0000}"/>
    <cellStyle name="Normal 6 3 2" xfId="815" xr:uid="{00000000-0005-0000-0000-0000FF0E0000}"/>
    <cellStyle name="Normal 6 3 2 2" xfId="2131" xr:uid="{00000000-0005-0000-0000-0000000F0000}"/>
    <cellStyle name="Normal 6 3 2 3" xfId="3512" xr:uid="{00000000-0005-0000-0000-0000010F0000}"/>
    <cellStyle name="Normal 6 3 3" xfId="816" xr:uid="{00000000-0005-0000-0000-0000020F0000}"/>
    <cellStyle name="Normal 6 3 3 2" xfId="2132" xr:uid="{00000000-0005-0000-0000-0000030F0000}"/>
    <cellStyle name="Normal 6 3 3 3" xfId="3513" xr:uid="{00000000-0005-0000-0000-0000040F0000}"/>
    <cellStyle name="Normal 6 3 4" xfId="2130" xr:uid="{00000000-0005-0000-0000-0000050F0000}"/>
    <cellStyle name="Normal 6 3 5" xfId="3511" xr:uid="{00000000-0005-0000-0000-0000060F0000}"/>
    <cellStyle name="Normal 6 4" xfId="817" xr:uid="{00000000-0005-0000-0000-0000070F0000}"/>
    <cellStyle name="Normal 6 4 2" xfId="818" xr:uid="{00000000-0005-0000-0000-0000080F0000}"/>
    <cellStyle name="Normal 6 4 2 2" xfId="2134" xr:uid="{00000000-0005-0000-0000-0000090F0000}"/>
    <cellStyle name="Normal 6 4 2 3" xfId="3515" xr:uid="{00000000-0005-0000-0000-00000A0F0000}"/>
    <cellStyle name="Normal 6 4 3" xfId="819" xr:uid="{00000000-0005-0000-0000-00000B0F0000}"/>
    <cellStyle name="Normal 6 4 3 2" xfId="2135" xr:uid="{00000000-0005-0000-0000-00000C0F0000}"/>
    <cellStyle name="Normal 6 4 3 3" xfId="3516" xr:uid="{00000000-0005-0000-0000-00000D0F0000}"/>
    <cellStyle name="Normal 6 4 4" xfId="2133" xr:uid="{00000000-0005-0000-0000-00000E0F0000}"/>
    <cellStyle name="Normal 6 4 5" xfId="3514" xr:uid="{00000000-0005-0000-0000-00000F0F0000}"/>
    <cellStyle name="Normal 6 5" xfId="820" xr:uid="{00000000-0005-0000-0000-0000100F0000}"/>
    <cellStyle name="Normal 6 5 2" xfId="821" xr:uid="{00000000-0005-0000-0000-0000110F0000}"/>
    <cellStyle name="Normal 6 5 2 2" xfId="2137" xr:uid="{00000000-0005-0000-0000-0000120F0000}"/>
    <cellStyle name="Normal 6 5 2 3" xfId="3518" xr:uid="{00000000-0005-0000-0000-0000130F0000}"/>
    <cellStyle name="Normal 6 5 3" xfId="822" xr:uid="{00000000-0005-0000-0000-0000140F0000}"/>
    <cellStyle name="Normal 6 5 3 2" xfId="2138" xr:uid="{00000000-0005-0000-0000-0000150F0000}"/>
    <cellStyle name="Normal 6 5 3 3" xfId="3519" xr:uid="{00000000-0005-0000-0000-0000160F0000}"/>
    <cellStyle name="Normal 6 5 4" xfId="2136" xr:uid="{00000000-0005-0000-0000-0000170F0000}"/>
    <cellStyle name="Normal 6 5 5" xfId="3517" xr:uid="{00000000-0005-0000-0000-0000180F0000}"/>
    <cellStyle name="Normal 6 6" xfId="1563" xr:uid="{00000000-0005-0000-0000-0000190F0000}"/>
    <cellStyle name="Normal 6 6 2" xfId="5241" xr:uid="{00000000-0005-0000-0000-00001A0F0000}"/>
    <cellStyle name="Normal 6 7" xfId="3507" xr:uid="{00000000-0005-0000-0000-00001B0F0000}"/>
    <cellStyle name="Normal 6_Income statement" xfId="1437" xr:uid="{00000000-0005-0000-0000-00001C0F0000}"/>
    <cellStyle name="Normal 7" xfId="140" xr:uid="{00000000-0005-0000-0000-00001D0F0000}"/>
    <cellStyle name="Normal 7 10" xfId="1627" xr:uid="{00000000-0005-0000-0000-00001E0F0000}"/>
    <cellStyle name="Normal 7 11" xfId="3520" xr:uid="{00000000-0005-0000-0000-00001F0F0000}"/>
    <cellStyle name="Normal 7 2" xfId="248" xr:uid="{00000000-0005-0000-0000-0000200F0000}"/>
    <cellStyle name="Normal 7 2 10" xfId="5338" xr:uid="{00000000-0005-0000-0000-0000210F0000}"/>
    <cellStyle name="Normal 7 2 2" xfId="359" xr:uid="{00000000-0005-0000-0000-0000220F0000}"/>
    <cellStyle name="Normal 7 2 2 2" xfId="1766" xr:uid="{00000000-0005-0000-0000-0000230F0000}"/>
    <cellStyle name="Normal 7 2 2_Income statement" xfId="1439" xr:uid="{00000000-0005-0000-0000-0000240F0000}"/>
    <cellStyle name="Normal 7 2 3" xfId="1704" xr:uid="{00000000-0005-0000-0000-0000250F0000}"/>
    <cellStyle name="Normal 7 2 4" xfId="2091" xr:uid="{00000000-0005-0000-0000-0000260F0000}"/>
    <cellStyle name="Normal 7 2 5" xfId="2337" xr:uid="{00000000-0005-0000-0000-0000270F0000}"/>
    <cellStyle name="Normal 7 2 6" xfId="2362" xr:uid="{00000000-0005-0000-0000-0000280F0000}"/>
    <cellStyle name="Normal 7 2 7" xfId="3521" xr:uid="{00000000-0005-0000-0000-0000290F0000}"/>
    <cellStyle name="Normal 7 2 8" xfId="5337" xr:uid="{00000000-0005-0000-0000-00002A0F0000}"/>
    <cellStyle name="Normal 7 2 9" xfId="5326" xr:uid="{00000000-0005-0000-0000-00002B0F0000}"/>
    <cellStyle name="Normal 7 2_Income statement" xfId="1438" xr:uid="{00000000-0005-0000-0000-00002C0F0000}"/>
    <cellStyle name="Normal 7 3" xfId="366" xr:uid="{00000000-0005-0000-0000-00002D0F0000}"/>
    <cellStyle name="Normal 7 3 2" xfId="1773" xr:uid="{00000000-0005-0000-0000-00002E0F0000}"/>
    <cellStyle name="Normal 7 3 3" xfId="3522" xr:uid="{00000000-0005-0000-0000-00002F0F0000}"/>
    <cellStyle name="Normal 7 3_Income statement" xfId="1440" xr:uid="{00000000-0005-0000-0000-0000300F0000}"/>
    <cellStyle name="Normal 7 4" xfId="368" xr:uid="{00000000-0005-0000-0000-0000310F0000}"/>
    <cellStyle name="Normal 7 4 2" xfId="1775" xr:uid="{00000000-0005-0000-0000-0000320F0000}"/>
    <cellStyle name="Normal 7 4 3" xfId="3523" xr:uid="{00000000-0005-0000-0000-0000330F0000}"/>
    <cellStyle name="Normal 7 4_Income statement" xfId="1441" xr:uid="{00000000-0005-0000-0000-0000340F0000}"/>
    <cellStyle name="Normal 7 5" xfId="370" xr:uid="{00000000-0005-0000-0000-0000350F0000}"/>
    <cellStyle name="Normal 7 5 2" xfId="1777" xr:uid="{00000000-0005-0000-0000-0000360F0000}"/>
    <cellStyle name="Normal 7 5 3" xfId="3524" xr:uid="{00000000-0005-0000-0000-0000370F0000}"/>
    <cellStyle name="Normal 7 5_Income statement" xfId="1442" xr:uid="{00000000-0005-0000-0000-0000380F0000}"/>
    <cellStyle name="Normal 7 6" xfId="372" xr:uid="{00000000-0005-0000-0000-0000390F0000}"/>
    <cellStyle name="Normal 7 6 2" xfId="1779" xr:uid="{00000000-0005-0000-0000-00003A0F0000}"/>
    <cellStyle name="Normal 7 6_Income statement" xfId="1443" xr:uid="{00000000-0005-0000-0000-00003B0F0000}"/>
    <cellStyle name="Normal 7 7" xfId="374" xr:uid="{00000000-0005-0000-0000-00003C0F0000}"/>
    <cellStyle name="Normal 7 7 2" xfId="1781" xr:uid="{00000000-0005-0000-0000-00003D0F0000}"/>
    <cellStyle name="Normal 7 7_Income statement" xfId="1444" xr:uid="{00000000-0005-0000-0000-00003E0F0000}"/>
    <cellStyle name="Normal 7 8" xfId="376" xr:uid="{00000000-0005-0000-0000-00003F0F0000}"/>
    <cellStyle name="Normal 7 8 2" xfId="1783" xr:uid="{00000000-0005-0000-0000-0000400F0000}"/>
    <cellStyle name="Normal 7 9" xfId="253" xr:uid="{00000000-0005-0000-0000-0000410F0000}"/>
    <cellStyle name="Normal 7 9 2" xfId="1706" xr:uid="{00000000-0005-0000-0000-0000420F0000}"/>
    <cellStyle name="Normal 7 9_Income statement" xfId="1445" xr:uid="{00000000-0005-0000-0000-0000430F0000}"/>
    <cellStyle name="Normal 8" xfId="141" xr:uid="{00000000-0005-0000-0000-0000440F0000}"/>
    <cellStyle name="Normal 8 10" xfId="5340" xr:uid="{00000000-0005-0000-0000-0000450F0000}"/>
    <cellStyle name="Normal 8 2" xfId="823" xr:uid="{00000000-0005-0000-0000-0000460F0000}"/>
    <cellStyle name="Normal 8 2 2" xfId="824" xr:uid="{00000000-0005-0000-0000-0000470F0000}"/>
    <cellStyle name="Normal 8 2 2 2" xfId="2140" xr:uid="{00000000-0005-0000-0000-0000480F0000}"/>
    <cellStyle name="Normal 8 2 2 3" xfId="3527" xr:uid="{00000000-0005-0000-0000-0000490F0000}"/>
    <cellStyle name="Normal 8 2 3" xfId="825" xr:uid="{00000000-0005-0000-0000-00004A0F0000}"/>
    <cellStyle name="Normal 8 2 3 2" xfId="2141" xr:uid="{00000000-0005-0000-0000-00004B0F0000}"/>
    <cellStyle name="Normal 8 2 3 3" xfId="3528" xr:uid="{00000000-0005-0000-0000-00004C0F0000}"/>
    <cellStyle name="Normal 8 2 4" xfId="1105" xr:uid="{00000000-0005-0000-0000-00004D0F0000}"/>
    <cellStyle name="Normal 8 2 4 2" xfId="2278" xr:uid="{00000000-0005-0000-0000-00004E0F0000}"/>
    <cellStyle name="Normal 8 2 4 3" xfId="3529" xr:uid="{00000000-0005-0000-0000-00004F0F0000}"/>
    <cellStyle name="Normal 8 2 5" xfId="2139" xr:uid="{00000000-0005-0000-0000-0000500F0000}"/>
    <cellStyle name="Normal 8 2 5 2" xfId="3530" xr:uid="{00000000-0005-0000-0000-0000510F0000}"/>
    <cellStyle name="Normal 8 2 6" xfId="3531" xr:uid="{00000000-0005-0000-0000-0000520F0000}"/>
    <cellStyle name="Normal 8 2 7" xfId="3526" xr:uid="{00000000-0005-0000-0000-0000530F0000}"/>
    <cellStyle name="Normal 8 2_Plan2" xfId="3532" xr:uid="{00000000-0005-0000-0000-0000540F0000}"/>
    <cellStyle name="Normal 8 3" xfId="826" xr:uid="{00000000-0005-0000-0000-0000550F0000}"/>
    <cellStyle name="Normal 8 3 2" xfId="2142" xr:uid="{00000000-0005-0000-0000-0000560F0000}"/>
    <cellStyle name="Normal 8 3 3" xfId="3533" xr:uid="{00000000-0005-0000-0000-0000570F0000}"/>
    <cellStyle name="Normal 8 4" xfId="827" xr:uid="{00000000-0005-0000-0000-0000580F0000}"/>
    <cellStyle name="Normal 8 4 2" xfId="2143" xr:uid="{00000000-0005-0000-0000-0000590F0000}"/>
    <cellStyle name="Normal 8 4 3" xfId="3534" xr:uid="{00000000-0005-0000-0000-00005A0F0000}"/>
    <cellStyle name="Normal 8 5" xfId="828" xr:uid="{00000000-0005-0000-0000-00005B0F0000}"/>
    <cellStyle name="Normal 8 5 2" xfId="2144" xr:uid="{00000000-0005-0000-0000-00005C0F0000}"/>
    <cellStyle name="Normal 8 5 3" xfId="3535" xr:uid="{00000000-0005-0000-0000-00005D0F0000}"/>
    <cellStyle name="Normal 8 6" xfId="1628" xr:uid="{00000000-0005-0000-0000-00005E0F0000}"/>
    <cellStyle name="Normal 8 7" xfId="3525" xr:uid="{00000000-0005-0000-0000-00005F0F0000}"/>
    <cellStyle name="Normal 8 8" xfId="5339" xr:uid="{00000000-0005-0000-0000-0000600F0000}"/>
    <cellStyle name="Normal 8 9" xfId="5325" xr:uid="{00000000-0005-0000-0000-0000610F0000}"/>
    <cellStyle name="Normal 9" xfId="142" xr:uid="{00000000-0005-0000-0000-0000620F0000}"/>
    <cellStyle name="Normal 9 10" xfId="5399" xr:uid="{00000000-0005-0000-0000-0000630F0000}"/>
    <cellStyle name="Normal 9 2" xfId="1106" xr:uid="{00000000-0005-0000-0000-0000640F0000}"/>
    <cellStyle name="Normal 9 2 2" xfId="2279" xr:uid="{00000000-0005-0000-0000-0000650F0000}"/>
    <cellStyle name="Normal 9 2_Income statement" xfId="1446" xr:uid="{00000000-0005-0000-0000-0000660F0000}"/>
    <cellStyle name="Normal 9 3" xfId="1629" xr:uid="{00000000-0005-0000-0000-0000670F0000}"/>
    <cellStyle name="Normal 9 4" xfId="2188" xr:uid="{00000000-0005-0000-0000-0000680F0000}"/>
    <cellStyle name="Normal 9 5" xfId="2330" xr:uid="{00000000-0005-0000-0000-0000690F0000}"/>
    <cellStyle name="Normal 9 6" xfId="2351" xr:uid="{00000000-0005-0000-0000-00006A0F0000}"/>
    <cellStyle name="Normal 9 7" xfId="3536" xr:uid="{00000000-0005-0000-0000-00006B0F0000}"/>
    <cellStyle name="Normal 9 8" xfId="5341" xr:uid="{00000000-0005-0000-0000-00006C0F0000}"/>
    <cellStyle name="Normal 9 9" xfId="5324" xr:uid="{00000000-0005-0000-0000-00006D0F0000}"/>
    <cellStyle name="Normal1" xfId="829" xr:uid="{00000000-0005-0000-0000-00006E0F0000}"/>
    <cellStyle name="Normal1 2" xfId="2145" xr:uid="{00000000-0005-0000-0000-00006F0F0000}"/>
    <cellStyle name="Normal1 3" xfId="3537" xr:uid="{00000000-0005-0000-0000-0000700F0000}"/>
    <cellStyle name="Normale_ cellular Costs" xfId="830" xr:uid="{00000000-0005-0000-0000-0000710F0000}"/>
    <cellStyle name="normбlnм_laroux" xfId="831" xr:uid="{00000000-0005-0000-0000-0000720F0000}"/>
    <cellStyle name="Nota" xfId="839" builtinId="10" customBuiltin="1"/>
    <cellStyle name="Nota 10" xfId="2265" xr:uid="{00000000-0005-0000-0000-0000730F0000}"/>
    <cellStyle name="Nota 11" xfId="4197" xr:uid="{00000000-0005-0000-0000-0000740F0000}"/>
    <cellStyle name="Nota 2" xfId="246" xr:uid="{00000000-0005-0000-0000-0000750F0000}"/>
    <cellStyle name="Nota 2 10" xfId="3539" xr:uid="{00000000-0005-0000-0000-0000760F0000}"/>
    <cellStyle name="Nota 2 10 2" xfId="4737" xr:uid="{00000000-0005-0000-0000-0000770F0000}"/>
    <cellStyle name="Nota 2 11" xfId="3540" xr:uid="{00000000-0005-0000-0000-0000780F0000}"/>
    <cellStyle name="Nota 2 12" xfId="3538" xr:uid="{00000000-0005-0000-0000-0000790F0000}"/>
    <cellStyle name="Nota 2 2" xfId="314" xr:uid="{00000000-0005-0000-0000-00007A0F0000}"/>
    <cellStyle name="Nota 2 2 2" xfId="1751" xr:uid="{00000000-0005-0000-0000-00007B0F0000}"/>
    <cellStyle name="Nota 2 2 2 2" xfId="3543" xr:uid="{00000000-0005-0000-0000-00007C0F0000}"/>
    <cellStyle name="Nota 2 2 2 2 2" xfId="4738" xr:uid="{00000000-0005-0000-0000-00007D0F0000}"/>
    <cellStyle name="Nota 2 2 2 3" xfId="3544" xr:uid="{00000000-0005-0000-0000-00007E0F0000}"/>
    <cellStyle name="Nota 2 2 2 3 2" xfId="4739" xr:uid="{00000000-0005-0000-0000-00007F0F0000}"/>
    <cellStyle name="Nota 2 2 2 4" xfId="3545" xr:uid="{00000000-0005-0000-0000-0000800F0000}"/>
    <cellStyle name="Nota 2 2 2 4 2" xfId="4740" xr:uid="{00000000-0005-0000-0000-0000810F0000}"/>
    <cellStyle name="Nota 2 2 2 5" xfId="3546" xr:uid="{00000000-0005-0000-0000-0000820F0000}"/>
    <cellStyle name="Nota 2 2 2 6" xfId="3542" xr:uid="{00000000-0005-0000-0000-0000830F0000}"/>
    <cellStyle name="Nota 2 2 3" xfId="3547" xr:uid="{00000000-0005-0000-0000-0000840F0000}"/>
    <cellStyle name="Nota 2 2 3 2" xfId="4741" xr:uid="{00000000-0005-0000-0000-0000850F0000}"/>
    <cellStyle name="Nota 2 2 4" xfId="3548" xr:uid="{00000000-0005-0000-0000-0000860F0000}"/>
    <cellStyle name="Nota 2 2 4 2" xfId="4742" xr:uid="{00000000-0005-0000-0000-0000870F0000}"/>
    <cellStyle name="Nota 2 2 5" xfId="3549" xr:uid="{00000000-0005-0000-0000-0000880F0000}"/>
    <cellStyle name="Nota 2 2 5 2" xfId="4743" xr:uid="{00000000-0005-0000-0000-0000890F0000}"/>
    <cellStyle name="Nota 2 2 6" xfId="3550" xr:uid="{00000000-0005-0000-0000-00008A0F0000}"/>
    <cellStyle name="Nota 2 2 7" xfId="3541" xr:uid="{00000000-0005-0000-0000-00008B0F0000}"/>
    <cellStyle name="Nota 2 3" xfId="832" xr:uid="{00000000-0005-0000-0000-00008C0F0000}"/>
    <cellStyle name="Nota 2 3 2" xfId="2146" xr:uid="{00000000-0005-0000-0000-00008D0F0000}"/>
    <cellStyle name="Nota 2 3 3" xfId="3551" xr:uid="{00000000-0005-0000-0000-00008E0F0000}"/>
    <cellStyle name="Nota 2 3_Income statement" xfId="1448" xr:uid="{00000000-0005-0000-0000-00008F0F0000}"/>
    <cellStyle name="Nota 2 4" xfId="1702" xr:uid="{00000000-0005-0000-0000-0000900F0000}"/>
    <cellStyle name="Nota 2 4 2" xfId="3553" xr:uid="{00000000-0005-0000-0000-0000910F0000}"/>
    <cellStyle name="Nota 2 4 2 2" xfId="4744" xr:uid="{00000000-0005-0000-0000-0000920F0000}"/>
    <cellStyle name="Nota 2 4 3" xfId="3554" xr:uid="{00000000-0005-0000-0000-0000930F0000}"/>
    <cellStyle name="Nota 2 4 3 2" xfId="4745" xr:uid="{00000000-0005-0000-0000-0000940F0000}"/>
    <cellStyle name="Nota 2 4 4" xfId="3555" xr:uid="{00000000-0005-0000-0000-0000950F0000}"/>
    <cellStyle name="Nota 2 4 4 2" xfId="4746" xr:uid="{00000000-0005-0000-0000-0000960F0000}"/>
    <cellStyle name="Nota 2 4 5" xfId="3556" xr:uid="{00000000-0005-0000-0000-0000970F0000}"/>
    <cellStyle name="Nota 2 4 6" xfId="3552" xr:uid="{00000000-0005-0000-0000-0000980F0000}"/>
    <cellStyle name="Nota 2 5" xfId="2092" xr:uid="{00000000-0005-0000-0000-0000990F0000}"/>
    <cellStyle name="Nota 2 5 2" xfId="3558" xr:uid="{00000000-0005-0000-0000-00009A0F0000}"/>
    <cellStyle name="Nota 2 5 2 2" xfId="4747" xr:uid="{00000000-0005-0000-0000-00009B0F0000}"/>
    <cellStyle name="Nota 2 5 3" xfId="3559" xr:uid="{00000000-0005-0000-0000-00009C0F0000}"/>
    <cellStyle name="Nota 2 5 3 2" xfId="4748" xr:uid="{00000000-0005-0000-0000-00009D0F0000}"/>
    <cellStyle name="Nota 2 5 4" xfId="3560" xr:uid="{00000000-0005-0000-0000-00009E0F0000}"/>
    <cellStyle name="Nota 2 5 4 2" xfId="4749" xr:uid="{00000000-0005-0000-0000-00009F0F0000}"/>
    <cellStyle name="Nota 2 5 5" xfId="3561" xr:uid="{00000000-0005-0000-0000-0000A00F0000}"/>
    <cellStyle name="Nota 2 5 6" xfId="3557" xr:uid="{00000000-0005-0000-0000-0000A10F0000}"/>
    <cellStyle name="Nota 2 6" xfId="1967" xr:uid="{00000000-0005-0000-0000-0000A20F0000}"/>
    <cellStyle name="Nota 2 6 2" xfId="3563" xr:uid="{00000000-0005-0000-0000-0000A30F0000}"/>
    <cellStyle name="Nota 2 6 2 2" xfId="4750" xr:uid="{00000000-0005-0000-0000-0000A40F0000}"/>
    <cellStyle name="Nota 2 6 3" xfId="3564" xr:uid="{00000000-0005-0000-0000-0000A50F0000}"/>
    <cellStyle name="Nota 2 6 3 2" xfId="4751" xr:uid="{00000000-0005-0000-0000-0000A60F0000}"/>
    <cellStyle name="Nota 2 6 4" xfId="3565" xr:uid="{00000000-0005-0000-0000-0000A70F0000}"/>
    <cellStyle name="Nota 2 6 4 2" xfId="4752" xr:uid="{00000000-0005-0000-0000-0000A80F0000}"/>
    <cellStyle name="Nota 2 6 5" xfId="3566" xr:uid="{00000000-0005-0000-0000-0000A90F0000}"/>
    <cellStyle name="Nota 2 6 5 2" xfId="4753" xr:uid="{00000000-0005-0000-0000-0000AA0F0000}"/>
    <cellStyle name="Nota 2 6 6" xfId="3567" xr:uid="{00000000-0005-0000-0000-0000AB0F0000}"/>
    <cellStyle name="Nota 2 6 7" xfId="4754" xr:uid="{00000000-0005-0000-0000-0000AC0F0000}"/>
    <cellStyle name="Nota 2 6 8" xfId="3562" xr:uid="{00000000-0005-0000-0000-0000AD0F0000}"/>
    <cellStyle name="Nota 2 7" xfId="2356" xr:uid="{00000000-0005-0000-0000-0000AE0F0000}"/>
    <cellStyle name="Nota 2 7 2" xfId="3569" xr:uid="{00000000-0005-0000-0000-0000AF0F0000}"/>
    <cellStyle name="Nota 2 7 2 2" xfId="4755" xr:uid="{00000000-0005-0000-0000-0000B00F0000}"/>
    <cellStyle name="Nota 2 7 3" xfId="3570" xr:uid="{00000000-0005-0000-0000-0000B10F0000}"/>
    <cellStyle name="Nota 2 7 3 2" xfId="4756" xr:uid="{00000000-0005-0000-0000-0000B20F0000}"/>
    <cellStyle name="Nota 2 7 4" xfId="3571" xr:uid="{00000000-0005-0000-0000-0000B30F0000}"/>
    <cellStyle name="Nota 2 7 4 2" xfId="4757" xr:uid="{00000000-0005-0000-0000-0000B40F0000}"/>
    <cellStyle name="Nota 2 7 5" xfId="3572" xr:uid="{00000000-0005-0000-0000-0000B50F0000}"/>
    <cellStyle name="Nota 2 7 6" xfId="3568" xr:uid="{00000000-0005-0000-0000-0000B60F0000}"/>
    <cellStyle name="Nota 2 8" xfId="3573" xr:uid="{00000000-0005-0000-0000-0000B70F0000}"/>
    <cellStyle name="Nota 2 8 2" xfId="4758" xr:uid="{00000000-0005-0000-0000-0000B80F0000}"/>
    <cellStyle name="Nota 2 9" xfId="3574" xr:uid="{00000000-0005-0000-0000-0000B90F0000}"/>
    <cellStyle name="Nota 2 9 2" xfId="4759" xr:uid="{00000000-0005-0000-0000-0000BA0F0000}"/>
    <cellStyle name="Nota 2_Income statement" xfId="1447" xr:uid="{00000000-0005-0000-0000-0000BB0F0000}"/>
    <cellStyle name="Nota 3" xfId="833" xr:uid="{00000000-0005-0000-0000-0000BC0F0000}"/>
    <cellStyle name="Nota 3 2" xfId="2147" xr:uid="{00000000-0005-0000-0000-0000BD0F0000}"/>
    <cellStyle name="Nota 3 2 2" xfId="3577" xr:uid="{00000000-0005-0000-0000-0000BE0F0000}"/>
    <cellStyle name="Nota 3 2 2 2" xfId="4760" xr:uid="{00000000-0005-0000-0000-0000BF0F0000}"/>
    <cellStyle name="Nota 3 2 3" xfId="3578" xr:uid="{00000000-0005-0000-0000-0000C00F0000}"/>
    <cellStyle name="Nota 3 2 3 2" xfId="4761" xr:uid="{00000000-0005-0000-0000-0000C10F0000}"/>
    <cellStyle name="Nota 3 2 4" xfId="3579" xr:uid="{00000000-0005-0000-0000-0000C20F0000}"/>
    <cellStyle name="Nota 3 2 4 2" xfId="4762" xr:uid="{00000000-0005-0000-0000-0000C30F0000}"/>
    <cellStyle name="Nota 3 2 5" xfId="3580" xr:uid="{00000000-0005-0000-0000-0000C40F0000}"/>
    <cellStyle name="Nota 3 2 6" xfId="3576" xr:uid="{00000000-0005-0000-0000-0000C50F0000}"/>
    <cellStyle name="Nota 3 3" xfId="3581" xr:uid="{00000000-0005-0000-0000-0000C60F0000}"/>
    <cellStyle name="Nota 3 3 2" xfId="4763" xr:uid="{00000000-0005-0000-0000-0000C70F0000}"/>
    <cellStyle name="Nota 3 4" xfId="3582" xr:uid="{00000000-0005-0000-0000-0000C80F0000}"/>
    <cellStyle name="Nota 3 4 2" xfId="4764" xr:uid="{00000000-0005-0000-0000-0000C90F0000}"/>
    <cellStyle name="Nota 3 5" xfId="3583" xr:uid="{00000000-0005-0000-0000-0000CA0F0000}"/>
    <cellStyle name="Nota 3 5 2" xfId="4765" xr:uid="{00000000-0005-0000-0000-0000CB0F0000}"/>
    <cellStyle name="Nota 3 6" xfId="3584" xr:uid="{00000000-0005-0000-0000-0000CC0F0000}"/>
    <cellStyle name="Nota 3 7" xfId="3575" xr:uid="{00000000-0005-0000-0000-0000CD0F0000}"/>
    <cellStyle name="Nota 4" xfId="834" xr:uid="{00000000-0005-0000-0000-0000CE0F0000}"/>
    <cellStyle name="Nota 4 2" xfId="2148" xr:uid="{00000000-0005-0000-0000-0000CF0F0000}"/>
    <cellStyle name="Nota 4 3" xfId="3585" xr:uid="{00000000-0005-0000-0000-0000D00F0000}"/>
    <cellStyle name="Nota 4_Income statement" xfId="1449" xr:uid="{00000000-0005-0000-0000-0000D10F0000}"/>
    <cellStyle name="Nota 5" xfId="835" xr:uid="{00000000-0005-0000-0000-0000D20F0000}"/>
    <cellStyle name="Nota 5 2" xfId="2149" xr:uid="{00000000-0005-0000-0000-0000D30F0000}"/>
    <cellStyle name="Nota 5 3" xfId="3586" xr:uid="{00000000-0005-0000-0000-0000D40F0000}"/>
    <cellStyle name="Nota 5_Income statement" xfId="1450" xr:uid="{00000000-0005-0000-0000-0000D50F0000}"/>
    <cellStyle name="Nota 6" xfId="836" xr:uid="{00000000-0005-0000-0000-0000D60F0000}"/>
    <cellStyle name="Nota 6 2" xfId="2150" xr:uid="{00000000-0005-0000-0000-0000D70F0000}"/>
    <cellStyle name="Nota 6 3" xfId="3587" xr:uid="{00000000-0005-0000-0000-0000D80F0000}"/>
    <cellStyle name="Nota 6_Income statement" xfId="1451" xr:uid="{00000000-0005-0000-0000-0000D90F0000}"/>
    <cellStyle name="Nota 7" xfId="837" xr:uid="{00000000-0005-0000-0000-0000DA0F0000}"/>
    <cellStyle name="Nota 7 2" xfId="2151" xr:uid="{00000000-0005-0000-0000-0000DB0F0000}"/>
    <cellStyle name="Nota 7 3" xfId="3588" xr:uid="{00000000-0005-0000-0000-0000DC0F0000}"/>
    <cellStyle name="Nota 7_Income statement" xfId="1452" xr:uid="{00000000-0005-0000-0000-0000DD0F0000}"/>
    <cellStyle name="Nota 8" xfId="838" xr:uid="{00000000-0005-0000-0000-0000DE0F0000}"/>
    <cellStyle name="Nota 8 2" xfId="2152" xr:uid="{00000000-0005-0000-0000-0000DF0F0000}"/>
    <cellStyle name="Nota 8 3" xfId="3589" xr:uid="{00000000-0005-0000-0000-0000E00F0000}"/>
    <cellStyle name="Nota 8_Income statement" xfId="1453" xr:uid="{00000000-0005-0000-0000-0000E10F0000}"/>
    <cellStyle name="Nota 9" xfId="1525" xr:uid="{00000000-0005-0000-0000-0000E20F0000}"/>
    <cellStyle name="Note 2" xfId="2153" xr:uid="{00000000-0005-0000-0000-0000E40F0000}"/>
    <cellStyle name="Note 2 2" xfId="3592" xr:uid="{00000000-0005-0000-0000-0000E50F0000}"/>
    <cellStyle name="Note 2 2 2" xfId="4766" xr:uid="{00000000-0005-0000-0000-0000E60F0000}"/>
    <cellStyle name="Note 2 3" xfId="3593" xr:uid="{00000000-0005-0000-0000-0000E70F0000}"/>
    <cellStyle name="Note 2 3 2" xfId="4767" xr:uid="{00000000-0005-0000-0000-0000E80F0000}"/>
    <cellStyle name="Note 2 4" xfId="3594" xr:uid="{00000000-0005-0000-0000-0000E90F0000}"/>
    <cellStyle name="Note 2 4 2" xfId="4768" xr:uid="{00000000-0005-0000-0000-0000EA0F0000}"/>
    <cellStyle name="Note 2 5" xfId="3595" xr:uid="{00000000-0005-0000-0000-0000EB0F0000}"/>
    <cellStyle name="Note 2 6" xfId="3591" xr:uid="{00000000-0005-0000-0000-0000EC0F0000}"/>
    <cellStyle name="Note 3" xfId="3596" xr:uid="{00000000-0005-0000-0000-0000ED0F0000}"/>
    <cellStyle name="Note 3 2" xfId="4769" xr:uid="{00000000-0005-0000-0000-0000EE0F0000}"/>
    <cellStyle name="Note 4" xfId="3597" xr:uid="{00000000-0005-0000-0000-0000EF0F0000}"/>
    <cellStyle name="Note 4 2" xfId="4770" xr:uid="{00000000-0005-0000-0000-0000F00F0000}"/>
    <cellStyle name="Note 5" xfId="3598" xr:uid="{00000000-0005-0000-0000-0000F10F0000}"/>
    <cellStyle name="Note 5 2" xfId="4771" xr:uid="{00000000-0005-0000-0000-0000F20F0000}"/>
    <cellStyle name="Note 6" xfId="3599" xr:uid="{00000000-0005-0000-0000-0000F30F0000}"/>
    <cellStyle name="Note 7" xfId="3590" xr:uid="{00000000-0005-0000-0000-0000F40F0000}"/>
    <cellStyle name="O" xfId="840" xr:uid="{00000000-0005-0000-0000-0000F50F0000}"/>
    <cellStyle name="O 2" xfId="2154" xr:uid="{00000000-0005-0000-0000-0000F60F0000}"/>
    <cellStyle name="O 3" xfId="3600" xr:uid="{00000000-0005-0000-0000-0000F70F0000}"/>
    <cellStyle name="Œ…‹æØ‚è [0.00]_laroux" xfId="841" xr:uid="{00000000-0005-0000-0000-0000F80F0000}"/>
    <cellStyle name="Œ…‹æØ‚è_laroux" xfId="842" xr:uid="{00000000-0005-0000-0000-0000F90F0000}"/>
    <cellStyle name="Output" xfId="9" xr:uid="{00000000-0005-0000-0000-0000FA0F0000}"/>
    <cellStyle name="Output 2" xfId="2155" xr:uid="{00000000-0005-0000-0000-0000FB0F0000}"/>
    <cellStyle name="Output 2 2" xfId="3603" xr:uid="{00000000-0005-0000-0000-0000FC0F0000}"/>
    <cellStyle name="Output 2 2 2" xfId="4772" xr:uid="{00000000-0005-0000-0000-0000FD0F0000}"/>
    <cellStyle name="Output 2 3" xfId="3604" xr:uid="{00000000-0005-0000-0000-0000FE0F0000}"/>
    <cellStyle name="Output 2 3 2" xfId="4773" xr:uid="{00000000-0005-0000-0000-0000FF0F0000}"/>
    <cellStyle name="Output 2 4" xfId="3605" xr:uid="{00000000-0005-0000-0000-000000100000}"/>
    <cellStyle name="Output 2 4 2" xfId="4774" xr:uid="{00000000-0005-0000-0000-000001100000}"/>
    <cellStyle name="Output 2 5" xfId="3606" xr:uid="{00000000-0005-0000-0000-000002100000}"/>
    <cellStyle name="Output 2 6" xfId="3602" xr:uid="{00000000-0005-0000-0000-000003100000}"/>
    <cellStyle name="Output 3" xfId="3607" xr:uid="{00000000-0005-0000-0000-000004100000}"/>
    <cellStyle name="Output 3 2" xfId="4775" xr:uid="{00000000-0005-0000-0000-000005100000}"/>
    <cellStyle name="Output 4" xfId="3608" xr:uid="{00000000-0005-0000-0000-000006100000}"/>
    <cellStyle name="Output 4 2" xfId="4776" xr:uid="{00000000-0005-0000-0000-000007100000}"/>
    <cellStyle name="Output 5" xfId="3609" xr:uid="{00000000-0005-0000-0000-000008100000}"/>
    <cellStyle name="Output 5 2" xfId="4777" xr:uid="{00000000-0005-0000-0000-000009100000}"/>
    <cellStyle name="Output 6" xfId="3610" xr:uid="{00000000-0005-0000-0000-00000A100000}"/>
    <cellStyle name="Output 7" xfId="3601" xr:uid="{00000000-0005-0000-0000-00000B100000}"/>
    <cellStyle name="Output Amounts" xfId="254" xr:uid="{00000000-0005-0000-0000-00000C100000}"/>
    <cellStyle name="Output Column Headings" xfId="255" xr:uid="{00000000-0005-0000-0000-00000D100000}"/>
    <cellStyle name="Output Column Headings 2" xfId="1707" xr:uid="{00000000-0005-0000-0000-00000E100000}"/>
    <cellStyle name="Output Column Headings 3" xfId="3611" xr:uid="{00000000-0005-0000-0000-00000F100000}"/>
    <cellStyle name="Output Line Items" xfId="256" xr:uid="{00000000-0005-0000-0000-000010100000}"/>
    <cellStyle name="Output Line Items 2" xfId="1708" xr:uid="{00000000-0005-0000-0000-000011100000}"/>
    <cellStyle name="Output Line Items 2 2" xfId="3613" xr:uid="{00000000-0005-0000-0000-000012100000}"/>
    <cellStyle name="Output Line Items 3" xfId="3614" xr:uid="{00000000-0005-0000-0000-000013100000}"/>
    <cellStyle name="Output Line Items 4" xfId="3615" xr:uid="{00000000-0005-0000-0000-000014100000}"/>
    <cellStyle name="Output Line Items 5" xfId="3612" xr:uid="{00000000-0005-0000-0000-000015100000}"/>
    <cellStyle name="Output Line Items_Plan2" xfId="3616" xr:uid="{00000000-0005-0000-0000-000016100000}"/>
    <cellStyle name="Output Report Heading" xfId="257" xr:uid="{00000000-0005-0000-0000-000017100000}"/>
    <cellStyle name="Output Report Heading 2" xfId="1709" xr:uid="{00000000-0005-0000-0000-000018100000}"/>
    <cellStyle name="Output Report Heading 3" xfId="3617" xr:uid="{00000000-0005-0000-0000-000019100000}"/>
    <cellStyle name="Output Report Title" xfId="258" xr:uid="{00000000-0005-0000-0000-00001A100000}"/>
    <cellStyle name="Output Report Title 2" xfId="1710" xr:uid="{00000000-0005-0000-0000-00001B100000}"/>
    <cellStyle name="Output Report Title 3" xfId="3618" xr:uid="{00000000-0005-0000-0000-00001C100000}"/>
    <cellStyle name="Percen - Estilo2" xfId="843" xr:uid="{00000000-0005-0000-0000-00001D100000}"/>
    <cellStyle name="Percen - Estilo2 2" xfId="2156" xr:uid="{00000000-0005-0000-0000-00001E100000}"/>
    <cellStyle name="Percen - Estilo2 3" xfId="3619" xr:uid="{00000000-0005-0000-0000-00001F100000}"/>
    <cellStyle name="Percent (0.0%)" xfId="846" xr:uid="{00000000-0005-0000-0000-000023100000}"/>
    <cellStyle name="Percent (0.00%)" xfId="847" xr:uid="{00000000-0005-0000-0000-000024100000}"/>
    <cellStyle name="Percent (0)" xfId="845" xr:uid="{00000000-0005-0000-0000-000022100000}"/>
    <cellStyle name="Percent (0%)" xfId="844" xr:uid="{00000000-0005-0000-0000-000021100000}"/>
    <cellStyle name="Percent [0]" xfId="848" xr:uid="{00000000-0005-0000-0000-000025100000}"/>
    <cellStyle name="Percent [00]" xfId="849" xr:uid="{00000000-0005-0000-0000-000026100000}"/>
    <cellStyle name="Percent [00] 2" xfId="2157" xr:uid="{00000000-0005-0000-0000-000027100000}"/>
    <cellStyle name="Percent [00] 3" xfId="3620" xr:uid="{00000000-0005-0000-0000-000028100000}"/>
    <cellStyle name="Percent [2]" xfId="850" xr:uid="{00000000-0005-0000-0000-000029100000}"/>
    <cellStyle name="Percent 2" xfId="86" xr:uid="{00000000-0005-0000-0000-00002A100000}"/>
    <cellStyle name="Percent 2 2" xfId="54" xr:uid="{00000000-0005-0000-0000-00002B100000}"/>
    <cellStyle name="Percent 2 2 2" xfId="59" xr:uid="{00000000-0005-0000-0000-00002C100000}"/>
    <cellStyle name="Percent 2 2 3" xfId="70" xr:uid="{00000000-0005-0000-0000-00002D100000}"/>
    <cellStyle name="Percent 2 2 4" xfId="79" xr:uid="{00000000-0005-0000-0000-00002E100000}"/>
    <cellStyle name="Percent 2 2 5" xfId="84" xr:uid="{00000000-0005-0000-0000-00002F100000}"/>
    <cellStyle name="Percent 2 2 6" xfId="240" xr:uid="{00000000-0005-0000-0000-000030100000}"/>
    <cellStyle name="Percent 2 2 6 2" xfId="1696" xr:uid="{00000000-0005-0000-0000-000031100000}"/>
    <cellStyle name="Percent 2 2 7" xfId="1151" xr:uid="{00000000-0005-0000-0000-000032100000}"/>
    <cellStyle name="Percent 2 2 8" xfId="1558" xr:uid="{00000000-0005-0000-0000-000033100000}"/>
    <cellStyle name="Percent 2 2 9" xfId="3621" xr:uid="{00000000-0005-0000-0000-000034100000}"/>
    <cellStyle name="Percent 2 3" xfId="67" xr:uid="{00000000-0005-0000-0000-000035100000}"/>
    <cellStyle name="Percent 2 3 2" xfId="1152" xr:uid="{00000000-0005-0000-0000-000036100000}"/>
    <cellStyle name="Percent 2 3 3" xfId="1565" xr:uid="{00000000-0005-0000-0000-000037100000}"/>
    <cellStyle name="Percent 2 3 4" xfId="3622" xr:uid="{00000000-0005-0000-0000-000038100000}"/>
    <cellStyle name="Percent 2 4" xfId="76" xr:uid="{00000000-0005-0000-0000-000039100000}"/>
    <cellStyle name="Percent 2 4 2" xfId="1571" xr:uid="{00000000-0005-0000-0000-00003A100000}"/>
    <cellStyle name="Percent 2 5" xfId="81" xr:uid="{00000000-0005-0000-0000-00003B100000}"/>
    <cellStyle name="Percent 2 5 2" xfId="1572" xr:uid="{00000000-0005-0000-0000-00003C100000}"/>
    <cellStyle name="Percent 2 6" xfId="1573" xr:uid="{00000000-0005-0000-0000-00003D100000}"/>
    <cellStyle name="Percent 3" xfId="61" xr:uid="{00000000-0005-0000-0000-00003E100000}"/>
    <cellStyle name="Percent 3 2" xfId="266" xr:uid="{00000000-0005-0000-0000-00003F100000}"/>
    <cellStyle name="Percent 3 2 2" xfId="851" xr:uid="{00000000-0005-0000-0000-000040100000}"/>
    <cellStyle name="Percent 3 3" xfId="852" xr:uid="{00000000-0005-0000-0000-000041100000}"/>
    <cellStyle name="Percent 3 4" xfId="1561" xr:uid="{00000000-0005-0000-0000-000042100000}"/>
    <cellStyle name="Percent 3 5" xfId="3623" xr:uid="{00000000-0005-0000-0000-000043100000}"/>
    <cellStyle name="Percent 4" xfId="50" xr:uid="{00000000-0005-0000-0000-000044100000}"/>
    <cellStyle name="Percent 4 2" xfId="1107" xr:uid="{00000000-0005-0000-0000-000045100000}"/>
    <cellStyle name="Percent 4 2 2" xfId="5242" xr:uid="{00000000-0005-0000-0000-000046100000}"/>
    <cellStyle name="Percent 4 3" xfId="3624" xr:uid="{00000000-0005-0000-0000-000047100000}"/>
    <cellStyle name="Percent 5" xfId="53" xr:uid="{00000000-0005-0000-0000-000048100000}"/>
    <cellStyle name="Percent 5 2" xfId="3625" xr:uid="{00000000-0005-0000-0000-000049100000}"/>
    <cellStyle name="Percent 6" xfId="37" xr:uid="{00000000-0005-0000-0000-00004A100000}"/>
    <cellStyle name="Percent 6 2" xfId="853" xr:uid="{00000000-0005-0000-0000-00004B100000}"/>
    <cellStyle name="Percent 6 3" xfId="1108" xr:uid="{00000000-0005-0000-0000-00004C100000}"/>
    <cellStyle name="Percent 6 4" xfId="1552" xr:uid="{00000000-0005-0000-0000-00004D100000}"/>
    <cellStyle name="Percent 6 5" xfId="3626" xr:uid="{00000000-0005-0000-0000-00004E100000}"/>
    <cellStyle name="Percent 7" xfId="854" xr:uid="{00000000-0005-0000-0000-00004F100000}"/>
    <cellStyle name="Percent 7 2" xfId="1109" xr:uid="{00000000-0005-0000-0000-000050100000}"/>
    <cellStyle name="PERCENTAGE" xfId="855" xr:uid="{00000000-0005-0000-0000-000051100000}"/>
    <cellStyle name="PERCENTAGE 2" xfId="2158" xr:uid="{00000000-0005-0000-0000-000052100000}"/>
    <cellStyle name="PERCENTAGE 2 10" xfId="6220" xr:uid="{00000000-0005-0000-0000-000053100000}"/>
    <cellStyle name="PERCENTAGE 2 2" xfId="2354" xr:uid="{00000000-0005-0000-0000-000054100000}"/>
    <cellStyle name="PERCENTAGE 2 2 10" xfId="6246" xr:uid="{00000000-0005-0000-0000-000055100000}"/>
    <cellStyle name="PERCENTAGE 2 2 2" xfId="2379" xr:uid="{00000000-0005-0000-0000-000056100000}"/>
    <cellStyle name="PERCENTAGE 2 2 2 2" xfId="2414" xr:uid="{00000000-0005-0000-0000-000057100000}"/>
    <cellStyle name="PERCENTAGE 2 2 2 2 2" xfId="5854" xr:uid="{00000000-0005-0000-0000-000058100000}"/>
    <cellStyle name="PERCENTAGE 2 2 2 2 3" xfId="5753" xr:uid="{00000000-0005-0000-0000-000059100000}"/>
    <cellStyle name="PERCENTAGE 2 2 2 2 4" xfId="6133" xr:uid="{00000000-0005-0000-0000-00005A100000}"/>
    <cellStyle name="PERCENTAGE 2 2 2 2 5" xfId="5718" xr:uid="{00000000-0005-0000-0000-00005B100000}"/>
    <cellStyle name="PERCENTAGE 2 2 2 2 6" xfId="6047" xr:uid="{00000000-0005-0000-0000-00005C100000}"/>
    <cellStyle name="PERCENTAGE 2 2 2 2 7" xfId="5901" xr:uid="{00000000-0005-0000-0000-00005D100000}"/>
    <cellStyle name="PERCENTAGE 2 2 2 2 8" xfId="6299" xr:uid="{00000000-0005-0000-0000-00005E100000}"/>
    <cellStyle name="PERCENTAGE 2 2 2 3" xfId="5819" xr:uid="{00000000-0005-0000-0000-00005F100000}"/>
    <cellStyle name="PERCENTAGE 2 2 2 4" xfId="5923" xr:uid="{00000000-0005-0000-0000-000060100000}"/>
    <cellStyle name="PERCENTAGE 2 2 2 5" xfId="6151" xr:uid="{00000000-0005-0000-0000-000061100000}"/>
    <cellStyle name="PERCENTAGE 2 2 2 6" xfId="6170" xr:uid="{00000000-0005-0000-0000-000062100000}"/>
    <cellStyle name="PERCENTAGE 2 2 2 7" xfId="6186" xr:uid="{00000000-0005-0000-0000-000063100000}"/>
    <cellStyle name="PERCENTAGE 2 2 2 8" xfId="6202" xr:uid="{00000000-0005-0000-0000-000064100000}"/>
    <cellStyle name="PERCENTAGE 2 2 2 9" xfId="6264" xr:uid="{00000000-0005-0000-0000-000065100000}"/>
    <cellStyle name="PERCENTAGE 2 2 3" xfId="2396" xr:uid="{00000000-0005-0000-0000-000066100000}"/>
    <cellStyle name="PERCENTAGE 2 2 3 2" xfId="5836" xr:uid="{00000000-0005-0000-0000-000067100000}"/>
    <cellStyle name="PERCENTAGE 2 2 3 3" xfId="5711" xr:uid="{00000000-0005-0000-0000-000068100000}"/>
    <cellStyle name="PERCENTAGE 2 2 3 4" xfId="5650" xr:uid="{00000000-0005-0000-0000-000069100000}"/>
    <cellStyle name="PERCENTAGE 2 2 3 5" xfId="6113" xr:uid="{00000000-0005-0000-0000-00006A100000}"/>
    <cellStyle name="PERCENTAGE 2 2 3 6" xfId="5937" xr:uid="{00000000-0005-0000-0000-00006B100000}"/>
    <cellStyle name="PERCENTAGE 2 2 3 7" xfId="5775" xr:uid="{00000000-0005-0000-0000-00006C100000}"/>
    <cellStyle name="PERCENTAGE 2 2 3 8" xfId="6281" xr:uid="{00000000-0005-0000-0000-00006D100000}"/>
    <cellStyle name="PERCENTAGE 2 2 4" xfId="5801" xr:uid="{00000000-0005-0000-0000-00006E100000}"/>
    <cellStyle name="PERCENTAGE 2 2 5" xfId="5509" xr:uid="{00000000-0005-0000-0000-00006F100000}"/>
    <cellStyle name="PERCENTAGE 2 2 6" xfId="6005" xr:uid="{00000000-0005-0000-0000-000070100000}"/>
    <cellStyle name="PERCENTAGE 2 2 7" xfId="6071" xr:uid="{00000000-0005-0000-0000-000071100000}"/>
    <cellStyle name="PERCENTAGE 2 2 8" xfId="5740" xr:uid="{00000000-0005-0000-0000-000072100000}"/>
    <cellStyle name="PERCENTAGE 2 2 9" xfId="5876" xr:uid="{00000000-0005-0000-0000-000073100000}"/>
    <cellStyle name="PERCENTAGE 2 3" xfId="2270" xr:uid="{00000000-0005-0000-0000-000074100000}"/>
    <cellStyle name="PERCENTAGE 2 3 2" xfId="5779" xr:uid="{00000000-0005-0000-0000-000075100000}"/>
    <cellStyle name="PERCENTAGE 2 3 3" xfId="6104" xr:uid="{00000000-0005-0000-0000-000076100000}"/>
    <cellStyle name="PERCENTAGE 2 3 4" xfId="5680" xr:uid="{00000000-0005-0000-0000-000077100000}"/>
    <cellStyle name="PERCENTAGE 2 3 5" xfId="5588" xr:uid="{00000000-0005-0000-0000-000078100000}"/>
    <cellStyle name="PERCENTAGE 2 3 6" xfId="5868" xr:uid="{00000000-0005-0000-0000-000079100000}"/>
    <cellStyle name="PERCENTAGE 2 3 7" xfId="6085" xr:uid="{00000000-0005-0000-0000-00007A100000}"/>
    <cellStyle name="PERCENTAGE 2 3 8" xfId="6228" xr:uid="{00000000-0005-0000-0000-00007B100000}"/>
    <cellStyle name="PERCENTAGE 2 4" xfId="5762" xr:uid="{00000000-0005-0000-0000-00007C100000}"/>
    <cellStyle name="PERCENTAGE 2 5" xfId="5926" xr:uid="{00000000-0005-0000-0000-00007D100000}"/>
    <cellStyle name="PERCENTAGE 2 6" xfId="6132" xr:uid="{00000000-0005-0000-0000-00007E100000}"/>
    <cellStyle name="PERCENTAGE 2 7" xfId="5653" xr:uid="{00000000-0005-0000-0000-00007F100000}"/>
    <cellStyle name="PERCENTAGE 2 8" xfId="5651" xr:uid="{00000000-0005-0000-0000-000080100000}"/>
    <cellStyle name="PERCENTAGE 2 9" xfId="6126" xr:uid="{00000000-0005-0000-0000-000081100000}"/>
    <cellStyle name="PERCENTAGE 3" xfId="2342" xr:uid="{00000000-0005-0000-0000-000082100000}"/>
    <cellStyle name="PERCENTAGE 3 2" xfId="2392" xr:uid="{00000000-0005-0000-0000-000083100000}"/>
    <cellStyle name="PERCENTAGE 3 2 2" xfId="5832" xr:uid="{00000000-0005-0000-0000-000084100000}"/>
    <cellStyle name="PERCENTAGE 3 2 3" xfId="6098" xr:uid="{00000000-0005-0000-0000-000085100000}"/>
    <cellStyle name="PERCENTAGE 3 2 4" xfId="6140" xr:uid="{00000000-0005-0000-0000-000086100000}"/>
    <cellStyle name="PERCENTAGE 3 2 5" xfId="6160" xr:uid="{00000000-0005-0000-0000-000087100000}"/>
    <cellStyle name="PERCENTAGE 3 2 6" xfId="6032" xr:uid="{00000000-0005-0000-0000-000088100000}"/>
    <cellStyle name="PERCENTAGE 3 2 7" xfId="6194" xr:uid="{00000000-0005-0000-0000-000089100000}"/>
    <cellStyle name="PERCENTAGE 3 2 8" xfId="6277" xr:uid="{00000000-0005-0000-0000-00008A100000}"/>
    <cellStyle name="PERCENTAGE 3 3" xfId="5796" xr:uid="{00000000-0005-0000-0000-00008B100000}"/>
    <cellStyle name="PERCENTAGE 3 4" xfId="5724" xr:uid="{00000000-0005-0000-0000-00008C100000}"/>
    <cellStyle name="PERCENTAGE 3 5" xfId="5706" xr:uid="{00000000-0005-0000-0000-00008D100000}"/>
    <cellStyle name="PERCENTAGE 3 6" xfId="5903" xr:uid="{00000000-0005-0000-0000-00008E100000}"/>
    <cellStyle name="PERCENTAGE 3 7" xfId="6050" xr:uid="{00000000-0005-0000-0000-00008F100000}"/>
    <cellStyle name="PERCENTAGE 3 8" xfId="6083" xr:uid="{00000000-0005-0000-0000-000090100000}"/>
    <cellStyle name="PERCENTAGE 3 9" xfId="6241" xr:uid="{00000000-0005-0000-0000-000091100000}"/>
    <cellStyle name="PERCENTAGE 4" xfId="3627" xr:uid="{00000000-0005-0000-0000-000092100000}"/>
    <cellStyle name="PERCENTAGE 4 2" xfId="5953" xr:uid="{00000000-0005-0000-0000-000093100000}"/>
    <cellStyle name="PERCENTAGE 4 3" xfId="6038" xr:uid="{00000000-0005-0000-0000-000094100000}"/>
    <cellStyle name="PERCENTAGE 4 4" xfId="6052" xr:uid="{00000000-0005-0000-0000-000095100000}"/>
    <cellStyle name="PERCENTAGE 4 5" xfId="6120" xr:uid="{00000000-0005-0000-0000-000096100000}"/>
    <cellStyle name="PERCENTAGE 4 6" xfId="5587" xr:uid="{00000000-0005-0000-0000-000097100000}"/>
    <cellStyle name="PERCENTAGE 4 7" xfId="5904" xr:uid="{00000000-0005-0000-0000-000098100000}"/>
    <cellStyle name="PERCENTAGE 4 8" xfId="6308" xr:uid="{00000000-0005-0000-0000-000099100000}"/>
    <cellStyle name="Percentual" xfId="856" xr:uid="{00000000-0005-0000-0000-00009A100000}"/>
    <cellStyle name="Ponto" xfId="857" xr:uid="{00000000-0005-0000-0000-00009B100000}"/>
    <cellStyle name="Popis" xfId="858" xr:uid="{00000000-0005-0000-0000-00009C100000}"/>
    <cellStyle name="Popis 2" xfId="2159" xr:uid="{00000000-0005-0000-0000-00009D100000}"/>
    <cellStyle name="Popis 3" xfId="3628" xr:uid="{00000000-0005-0000-0000-00009E100000}"/>
    <cellStyle name="Porcentagem" xfId="2" builtinId="5"/>
    <cellStyle name="Porcentagem 10" xfId="143" xr:uid="{00000000-0005-0000-0000-00009F100000}"/>
    <cellStyle name="Porcentagem 2" xfId="144" xr:uid="{00000000-0005-0000-0000-0000A0100000}"/>
    <cellStyle name="Porcentagem 2 10" xfId="145" xr:uid="{00000000-0005-0000-0000-0000A1100000}"/>
    <cellStyle name="Porcentagem 2 11" xfId="219" xr:uid="{00000000-0005-0000-0000-0000A2100000}"/>
    <cellStyle name="Porcentagem 2 12" xfId="220" xr:uid="{00000000-0005-0000-0000-0000A3100000}"/>
    <cellStyle name="Porcentagem 2 13" xfId="1153" xr:uid="{00000000-0005-0000-0000-0000A4100000}"/>
    <cellStyle name="Porcentagem 2 14" xfId="3629" xr:uid="{00000000-0005-0000-0000-0000A5100000}"/>
    <cellStyle name="Porcentagem 2 2" xfId="146" xr:uid="{00000000-0005-0000-0000-0000A6100000}"/>
    <cellStyle name="Porcentagem 2 2 2" xfId="315" xr:uid="{00000000-0005-0000-0000-0000A7100000}"/>
    <cellStyle name="Porcentagem 2 3" xfId="147" xr:uid="{00000000-0005-0000-0000-0000A8100000}"/>
    <cellStyle name="Porcentagem 2 4" xfId="148" xr:uid="{00000000-0005-0000-0000-0000A9100000}"/>
    <cellStyle name="Porcentagem 2 5" xfId="149" xr:uid="{00000000-0005-0000-0000-0000AA100000}"/>
    <cellStyle name="Porcentagem 2 6" xfId="150" xr:uid="{00000000-0005-0000-0000-0000AB100000}"/>
    <cellStyle name="Porcentagem 2 7" xfId="151" xr:uid="{00000000-0005-0000-0000-0000AC100000}"/>
    <cellStyle name="Porcentagem 2 8" xfId="152" xr:uid="{00000000-0005-0000-0000-0000AD100000}"/>
    <cellStyle name="Porcentagem 2 9" xfId="153" xr:uid="{00000000-0005-0000-0000-0000AE100000}"/>
    <cellStyle name="Porcentagem 3" xfId="154" xr:uid="{00000000-0005-0000-0000-0000AF100000}"/>
    <cellStyle name="Porcentagem 3 2" xfId="859" xr:uid="{00000000-0005-0000-0000-0000B0100000}"/>
    <cellStyle name="Porcentagem 3 3" xfId="1154" xr:uid="{00000000-0005-0000-0000-0000B1100000}"/>
    <cellStyle name="Porcentagem 4" xfId="226" xr:uid="{00000000-0005-0000-0000-0000B2100000}"/>
    <cellStyle name="Porcentagem 4 2" xfId="155" xr:uid="{00000000-0005-0000-0000-0000B3100000}"/>
    <cellStyle name="Porcentagem 5" xfId="156" xr:uid="{00000000-0005-0000-0000-0000B4100000}"/>
    <cellStyle name="Porcentagem 5 2" xfId="3630" xr:uid="{00000000-0005-0000-0000-0000B5100000}"/>
    <cellStyle name="Porcentagem 6" xfId="229" xr:uid="{00000000-0005-0000-0000-0000B6100000}"/>
    <cellStyle name="Porcentagem 6 2" xfId="3631" xr:uid="{00000000-0005-0000-0000-0000B7100000}"/>
    <cellStyle name="Porcentagem 7" xfId="231" xr:uid="{00000000-0005-0000-0000-0000B8100000}"/>
    <cellStyle name="Porcentaje" xfId="860" xr:uid="{00000000-0005-0000-0000-0000B9100000}"/>
    <cellStyle name="Porcentaje 2" xfId="2160" xr:uid="{00000000-0005-0000-0000-0000BA100000}"/>
    <cellStyle name="Porcentaje 3" xfId="3632" xr:uid="{00000000-0005-0000-0000-0000BB100000}"/>
    <cellStyle name="PrePop Currency (0)" xfId="861" xr:uid="{00000000-0005-0000-0000-0000BC100000}"/>
    <cellStyle name="PrePop Currency (0) 2" xfId="2161" xr:uid="{00000000-0005-0000-0000-0000BD100000}"/>
    <cellStyle name="PrePop Currency (0) 3" xfId="3633" xr:uid="{00000000-0005-0000-0000-0000BE100000}"/>
    <cellStyle name="PrePop Currency (2)" xfId="862" xr:uid="{00000000-0005-0000-0000-0000BF100000}"/>
    <cellStyle name="PrePop Currency (2) 2" xfId="2162" xr:uid="{00000000-0005-0000-0000-0000C0100000}"/>
    <cellStyle name="PrePop Currency (2) 3" xfId="3634" xr:uid="{00000000-0005-0000-0000-0000C1100000}"/>
    <cellStyle name="PrePop Units (0)" xfId="863" xr:uid="{00000000-0005-0000-0000-0000C2100000}"/>
    <cellStyle name="PrePop Units (0) 2" xfId="2163" xr:uid="{00000000-0005-0000-0000-0000C3100000}"/>
    <cellStyle name="PrePop Units (0) 3" xfId="3635" xr:uid="{00000000-0005-0000-0000-0000C4100000}"/>
    <cellStyle name="PrePop Units (1)" xfId="864" xr:uid="{00000000-0005-0000-0000-0000C5100000}"/>
    <cellStyle name="PrePop Units (1) 2" xfId="2164" xr:uid="{00000000-0005-0000-0000-0000C6100000}"/>
    <cellStyle name="PrePop Units (1) 3" xfId="3636" xr:uid="{00000000-0005-0000-0000-0000C7100000}"/>
    <cellStyle name="PrePop Units (2)" xfId="865" xr:uid="{00000000-0005-0000-0000-0000C8100000}"/>
    <cellStyle name="PrePop Units (2) 2" xfId="2165" xr:uid="{00000000-0005-0000-0000-0000C9100000}"/>
    <cellStyle name="PrePop Units (2) 3" xfId="3637" xr:uid="{00000000-0005-0000-0000-0000CA100000}"/>
    <cellStyle name="Price_Body" xfId="866" xr:uid="{00000000-0005-0000-0000-0000CB100000}"/>
    <cellStyle name="PSChar" xfId="867" xr:uid="{00000000-0005-0000-0000-0000CC100000}"/>
    <cellStyle name="PSChar 2" xfId="2166" xr:uid="{00000000-0005-0000-0000-0000CD100000}"/>
    <cellStyle name="PSChar 3" xfId="3638" xr:uid="{00000000-0005-0000-0000-0000CE100000}"/>
    <cellStyle name="PSDate" xfId="868" xr:uid="{00000000-0005-0000-0000-0000CF100000}"/>
    <cellStyle name="PSDec" xfId="869" xr:uid="{00000000-0005-0000-0000-0000D0100000}"/>
    <cellStyle name="PSHeading" xfId="870" xr:uid="{00000000-0005-0000-0000-0000D1100000}"/>
    <cellStyle name="PSHeading 2" xfId="2167" xr:uid="{00000000-0005-0000-0000-0000D2100000}"/>
    <cellStyle name="PSHeading 2 2" xfId="3641" xr:uid="{00000000-0005-0000-0000-0000D3100000}"/>
    <cellStyle name="PSHeading 2 2 2" xfId="3642" xr:uid="{00000000-0005-0000-0000-0000D4100000}"/>
    <cellStyle name="PSHeading 2 2 2 2" xfId="4778" xr:uid="{00000000-0005-0000-0000-0000D5100000}"/>
    <cellStyle name="PSHeading 2 2_Plan2" xfId="3643" xr:uid="{00000000-0005-0000-0000-0000D6100000}"/>
    <cellStyle name="PSHeading 2 3" xfId="3644" xr:uid="{00000000-0005-0000-0000-0000D7100000}"/>
    <cellStyle name="PSHeading 2 3 2" xfId="3645" xr:uid="{00000000-0005-0000-0000-0000D8100000}"/>
    <cellStyle name="PSHeading 2 4" xfId="3646" xr:uid="{00000000-0005-0000-0000-0000D9100000}"/>
    <cellStyle name="PSHeading 2 5" xfId="3647" xr:uid="{00000000-0005-0000-0000-0000DA100000}"/>
    <cellStyle name="PSHeading 2 6" xfId="3648" xr:uid="{00000000-0005-0000-0000-0000DB100000}"/>
    <cellStyle name="PSHeading 2 6 2" xfId="4779" xr:uid="{00000000-0005-0000-0000-0000DC100000}"/>
    <cellStyle name="PSHeading 2 7" xfId="3640" xr:uid="{00000000-0005-0000-0000-0000DD100000}"/>
    <cellStyle name="PSHeading 2_Plan2" xfId="3649" xr:uid="{00000000-0005-0000-0000-0000DE100000}"/>
    <cellStyle name="PSHeading 3" xfId="3650" xr:uid="{00000000-0005-0000-0000-0000DF100000}"/>
    <cellStyle name="PSHeading 3 2" xfId="3651" xr:uid="{00000000-0005-0000-0000-0000E0100000}"/>
    <cellStyle name="PSHeading 3 2 2" xfId="3652" xr:uid="{00000000-0005-0000-0000-0000E1100000}"/>
    <cellStyle name="PSHeading 3 2 2 2" xfId="4780" xr:uid="{00000000-0005-0000-0000-0000E2100000}"/>
    <cellStyle name="PSHeading 3 2_Plan2" xfId="3653" xr:uid="{00000000-0005-0000-0000-0000E3100000}"/>
    <cellStyle name="PSHeading 3 3" xfId="3654" xr:uid="{00000000-0005-0000-0000-0000E4100000}"/>
    <cellStyle name="PSHeading 3 3 2" xfId="3655" xr:uid="{00000000-0005-0000-0000-0000E5100000}"/>
    <cellStyle name="PSHeading 3 4" xfId="3656" xr:uid="{00000000-0005-0000-0000-0000E6100000}"/>
    <cellStyle name="PSHeading 3 5" xfId="3657" xr:uid="{00000000-0005-0000-0000-0000E7100000}"/>
    <cellStyle name="PSHeading 3 6" xfId="3658" xr:uid="{00000000-0005-0000-0000-0000E8100000}"/>
    <cellStyle name="PSHeading 3 6 2" xfId="4781" xr:uid="{00000000-0005-0000-0000-0000E9100000}"/>
    <cellStyle name="PSHeading 3_Plan2" xfId="3659" xr:uid="{00000000-0005-0000-0000-0000EA100000}"/>
    <cellStyle name="PSHeading 4" xfId="3660" xr:uid="{00000000-0005-0000-0000-0000EB100000}"/>
    <cellStyle name="PSHeading 5" xfId="3661" xr:uid="{00000000-0005-0000-0000-0000EC100000}"/>
    <cellStyle name="PSHeading 6" xfId="3639" xr:uid="{00000000-0005-0000-0000-0000ED100000}"/>
    <cellStyle name="PSInt" xfId="871" xr:uid="{00000000-0005-0000-0000-0000EE100000}"/>
    <cellStyle name="PSSpacer" xfId="872" xr:uid="{00000000-0005-0000-0000-0000EF100000}"/>
    <cellStyle name="PSSpacer 2" xfId="2168" xr:uid="{00000000-0005-0000-0000-0000F0100000}"/>
    <cellStyle name="PSSpacer 3" xfId="3662" xr:uid="{00000000-0005-0000-0000-0000F1100000}"/>
    <cellStyle name="Punto0" xfId="873" xr:uid="{00000000-0005-0000-0000-0000F2100000}"/>
    <cellStyle name="Red Text" xfId="874" xr:uid="{00000000-0005-0000-0000-0000F3100000}"/>
    <cellStyle name="Red Text 2" xfId="2169" xr:uid="{00000000-0005-0000-0000-0000F4100000}"/>
    <cellStyle name="Red Text 2 2" xfId="3664" xr:uid="{00000000-0005-0000-0000-0000F5100000}"/>
    <cellStyle name="Red Text 3" xfId="3665" xr:uid="{00000000-0005-0000-0000-0000F6100000}"/>
    <cellStyle name="Red Text 4" xfId="3666" xr:uid="{00000000-0005-0000-0000-0000F7100000}"/>
    <cellStyle name="Red Text 5" xfId="3663" xr:uid="{00000000-0005-0000-0000-0000F8100000}"/>
    <cellStyle name="Report Heading 0" xfId="875" xr:uid="{00000000-0005-0000-0000-0000F9100000}"/>
    <cellStyle name="RevList" xfId="876" xr:uid="{00000000-0005-0000-0000-0000FA100000}"/>
    <cellStyle name="RM" xfId="877" xr:uid="{00000000-0005-0000-0000-0000FB100000}"/>
    <cellStyle name="Saída 2" xfId="316" xr:uid="{00000000-0005-0000-0000-0000FC100000}"/>
    <cellStyle name="Saída 2 10" xfId="3667" xr:uid="{00000000-0005-0000-0000-0000FD100000}"/>
    <cellStyle name="Saída 2 2" xfId="878" xr:uid="{00000000-0005-0000-0000-0000FE100000}"/>
    <cellStyle name="Saída 2 2 2" xfId="2171" xr:uid="{00000000-0005-0000-0000-0000FF100000}"/>
    <cellStyle name="Saída 2 2 2 2" xfId="3670" xr:uid="{00000000-0005-0000-0000-000000110000}"/>
    <cellStyle name="Saída 2 2 2 2 2" xfId="4782" xr:uid="{00000000-0005-0000-0000-000001110000}"/>
    <cellStyle name="Saída 2 2 2 3" xfId="3671" xr:uid="{00000000-0005-0000-0000-000002110000}"/>
    <cellStyle name="Saída 2 2 2 3 2" xfId="4783" xr:uid="{00000000-0005-0000-0000-000003110000}"/>
    <cellStyle name="Saída 2 2 2 4" xfId="3672" xr:uid="{00000000-0005-0000-0000-000004110000}"/>
    <cellStyle name="Saída 2 2 2 4 2" xfId="4784" xr:uid="{00000000-0005-0000-0000-000005110000}"/>
    <cellStyle name="Saída 2 2 2 5" xfId="3673" xr:uid="{00000000-0005-0000-0000-000006110000}"/>
    <cellStyle name="Saída 2 2 2 6" xfId="3669" xr:uid="{00000000-0005-0000-0000-000007110000}"/>
    <cellStyle name="Saída 2 2 3" xfId="3674" xr:uid="{00000000-0005-0000-0000-000008110000}"/>
    <cellStyle name="Saída 2 2 3 2" xfId="4785" xr:uid="{00000000-0005-0000-0000-000009110000}"/>
    <cellStyle name="Saída 2 2 4" xfId="3675" xr:uid="{00000000-0005-0000-0000-00000A110000}"/>
    <cellStyle name="Saída 2 2 4 2" xfId="4786" xr:uid="{00000000-0005-0000-0000-00000B110000}"/>
    <cellStyle name="Saída 2 2 5" xfId="3676" xr:uid="{00000000-0005-0000-0000-00000C110000}"/>
    <cellStyle name="Saída 2 2 5 2" xfId="4787" xr:uid="{00000000-0005-0000-0000-00000D110000}"/>
    <cellStyle name="Saída 2 2 6" xfId="3677" xr:uid="{00000000-0005-0000-0000-00000E110000}"/>
    <cellStyle name="Saída 2 2 7" xfId="3668" xr:uid="{00000000-0005-0000-0000-00000F110000}"/>
    <cellStyle name="Saída 2 3" xfId="1752" xr:uid="{00000000-0005-0000-0000-000010110000}"/>
    <cellStyle name="Saída 2 3 2" xfId="3678" xr:uid="{00000000-0005-0000-0000-000011110000}"/>
    <cellStyle name="Saída 2 4" xfId="3679" xr:uid="{00000000-0005-0000-0000-000012110000}"/>
    <cellStyle name="Saída 2 4 2" xfId="3680" xr:uid="{00000000-0005-0000-0000-000013110000}"/>
    <cellStyle name="Saída 2 4 3" xfId="4788" xr:uid="{00000000-0005-0000-0000-000014110000}"/>
    <cellStyle name="Saída 2 4_Plan2" xfId="3681" xr:uid="{00000000-0005-0000-0000-000015110000}"/>
    <cellStyle name="Saída 2 5" xfId="3682" xr:uid="{00000000-0005-0000-0000-000016110000}"/>
    <cellStyle name="Saída 2 6" xfId="3683" xr:uid="{00000000-0005-0000-0000-000017110000}"/>
    <cellStyle name="Saída 2 6 2" xfId="4789" xr:uid="{00000000-0005-0000-0000-000018110000}"/>
    <cellStyle name="Saída 2 7" xfId="3684" xr:uid="{00000000-0005-0000-0000-000019110000}"/>
    <cellStyle name="Saída 2 7 2" xfId="4790" xr:uid="{00000000-0005-0000-0000-00001A110000}"/>
    <cellStyle name="Saída 2 8" xfId="3685" xr:uid="{00000000-0005-0000-0000-00001B110000}"/>
    <cellStyle name="Saída 2 8 2" xfId="4791" xr:uid="{00000000-0005-0000-0000-00001C110000}"/>
    <cellStyle name="Saída 2 9" xfId="3686" xr:uid="{00000000-0005-0000-0000-00001D110000}"/>
    <cellStyle name="Saída 2_Plan2" xfId="3687" xr:uid="{00000000-0005-0000-0000-00001E110000}"/>
    <cellStyle name="Saída 3" xfId="879" xr:uid="{00000000-0005-0000-0000-00001F110000}"/>
    <cellStyle name="Saída 3 2" xfId="2172" xr:uid="{00000000-0005-0000-0000-000020110000}"/>
    <cellStyle name="Saída 3 3" xfId="3688" xr:uid="{00000000-0005-0000-0000-000021110000}"/>
    <cellStyle name="Saída 3_Income statement" xfId="1454" xr:uid="{00000000-0005-0000-0000-000022110000}"/>
    <cellStyle name="Saída 4" xfId="880" xr:uid="{00000000-0005-0000-0000-000023110000}"/>
    <cellStyle name="Saída 4 2" xfId="2173" xr:uid="{00000000-0005-0000-0000-000024110000}"/>
    <cellStyle name="Saída 4 3" xfId="3689" xr:uid="{00000000-0005-0000-0000-000025110000}"/>
    <cellStyle name="Saída 4_Income statement" xfId="1455" xr:uid="{00000000-0005-0000-0000-000026110000}"/>
    <cellStyle name="Saída 5" xfId="881" xr:uid="{00000000-0005-0000-0000-000027110000}"/>
    <cellStyle name="Saída 5 2" xfId="2174" xr:uid="{00000000-0005-0000-0000-000028110000}"/>
    <cellStyle name="Saída 5 3" xfId="3690" xr:uid="{00000000-0005-0000-0000-000029110000}"/>
    <cellStyle name="Saída 5_Income statement" xfId="1456" xr:uid="{00000000-0005-0000-0000-00002A110000}"/>
    <cellStyle name="Saída 6" xfId="882" xr:uid="{00000000-0005-0000-0000-00002B110000}"/>
    <cellStyle name="Saída 6 2" xfId="2175" xr:uid="{00000000-0005-0000-0000-00002C110000}"/>
    <cellStyle name="Saída 6 3" xfId="3691" xr:uid="{00000000-0005-0000-0000-00002D110000}"/>
    <cellStyle name="Saída 6_Income statement" xfId="1457" xr:uid="{00000000-0005-0000-0000-00002E110000}"/>
    <cellStyle name="Saída 7" xfId="1520" xr:uid="{00000000-0005-0000-0000-00002F110000}"/>
    <cellStyle name="Saída 7 2" xfId="5072" xr:uid="{00000000-0005-0000-0000-000030110000}"/>
    <cellStyle name="Saída 8" xfId="4192" xr:uid="{00000000-0005-0000-0000-000031110000}"/>
    <cellStyle name="SAPBEXaggData" xfId="883" xr:uid="{00000000-0005-0000-0000-000032110000}"/>
    <cellStyle name="SAPBEXaggData 2" xfId="3693" xr:uid="{00000000-0005-0000-0000-000033110000}"/>
    <cellStyle name="SAPBEXaggData 2 2" xfId="3694" xr:uid="{00000000-0005-0000-0000-000034110000}"/>
    <cellStyle name="SAPBEXaggData 2 2 2" xfId="4792" xr:uid="{00000000-0005-0000-0000-000035110000}"/>
    <cellStyle name="SAPBEXaggData 2 3" xfId="3695" xr:uid="{00000000-0005-0000-0000-000036110000}"/>
    <cellStyle name="SAPBEXaggData 2 3 2" xfId="4793" xr:uid="{00000000-0005-0000-0000-000037110000}"/>
    <cellStyle name="SAPBEXaggData 2 4" xfId="3696" xr:uid="{00000000-0005-0000-0000-000038110000}"/>
    <cellStyle name="SAPBEXaggData 2 4 2" xfId="4794" xr:uid="{00000000-0005-0000-0000-000039110000}"/>
    <cellStyle name="SAPBEXaggData 2 5" xfId="3697" xr:uid="{00000000-0005-0000-0000-00003A110000}"/>
    <cellStyle name="SAPBEXaggData 3" xfId="3698" xr:uid="{00000000-0005-0000-0000-00003B110000}"/>
    <cellStyle name="SAPBEXaggData 3 2" xfId="4795" xr:uid="{00000000-0005-0000-0000-00003C110000}"/>
    <cellStyle name="SAPBEXaggData 4" xfId="3699" xr:uid="{00000000-0005-0000-0000-00003D110000}"/>
    <cellStyle name="SAPBEXaggData 4 2" xfId="4796" xr:uid="{00000000-0005-0000-0000-00003E110000}"/>
    <cellStyle name="SAPBEXaggData 5" xfId="3700" xr:uid="{00000000-0005-0000-0000-00003F110000}"/>
    <cellStyle name="SAPBEXaggData 5 2" xfId="4797" xr:uid="{00000000-0005-0000-0000-000040110000}"/>
    <cellStyle name="SAPBEXaggData 6" xfId="3701" xr:uid="{00000000-0005-0000-0000-000041110000}"/>
    <cellStyle name="SAPBEXaggDataEmph" xfId="884" xr:uid="{00000000-0005-0000-0000-000042110000}"/>
    <cellStyle name="SAPBEXaggDataEmph 2" xfId="3702" xr:uid="{00000000-0005-0000-0000-000043110000}"/>
    <cellStyle name="SAPBEXaggDataEmph 2 2" xfId="3703" xr:uid="{00000000-0005-0000-0000-000044110000}"/>
    <cellStyle name="SAPBEXaggDataEmph 2 2 2" xfId="4798" xr:uid="{00000000-0005-0000-0000-000045110000}"/>
    <cellStyle name="SAPBEXaggDataEmph 2 3" xfId="3704" xr:uid="{00000000-0005-0000-0000-000046110000}"/>
    <cellStyle name="SAPBEXaggDataEmph 2 3 2" xfId="4799" xr:uid="{00000000-0005-0000-0000-000047110000}"/>
    <cellStyle name="SAPBEXaggDataEmph 2 4" xfId="3705" xr:uid="{00000000-0005-0000-0000-000048110000}"/>
    <cellStyle name="SAPBEXaggDataEmph 2 4 2" xfId="4800" xr:uid="{00000000-0005-0000-0000-000049110000}"/>
    <cellStyle name="SAPBEXaggDataEmph 2 5" xfId="3706" xr:uid="{00000000-0005-0000-0000-00004A110000}"/>
    <cellStyle name="SAPBEXaggDataEmph 3" xfId="3707" xr:uid="{00000000-0005-0000-0000-00004B110000}"/>
    <cellStyle name="SAPBEXaggDataEmph 3 2" xfId="4801" xr:uid="{00000000-0005-0000-0000-00004C110000}"/>
    <cellStyle name="SAPBEXaggDataEmph 4" xfId="3708" xr:uid="{00000000-0005-0000-0000-00004D110000}"/>
    <cellStyle name="SAPBEXaggDataEmph 4 2" xfId="4802" xr:uid="{00000000-0005-0000-0000-00004E110000}"/>
    <cellStyle name="SAPBEXaggDataEmph 5" xfId="3709" xr:uid="{00000000-0005-0000-0000-00004F110000}"/>
    <cellStyle name="SAPBEXaggDataEmph 5 2" xfId="4803" xr:uid="{00000000-0005-0000-0000-000050110000}"/>
    <cellStyle name="SAPBEXaggDataEmph 6" xfId="3710" xr:uid="{00000000-0005-0000-0000-000051110000}"/>
    <cellStyle name="SAPBEXaggExc1" xfId="885" xr:uid="{00000000-0005-0000-0000-000052110000}"/>
    <cellStyle name="SAPBEXaggExc1Emph" xfId="886" xr:uid="{00000000-0005-0000-0000-000053110000}"/>
    <cellStyle name="SAPBEXaggExc2" xfId="887" xr:uid="{00000000-0005-0000-0000-000054110000}"/>
    <cellStyle name="SAPBEXaggExc2Emph" xfId="888" xr:uid="{00000000-0005-0000-0000-000055110000}"/>
    <cellStyle name="SAPBEXaggItem" xfId="889" xr:uid="{00000000-0005-0000-0000-000056110000}"/>
    <cellStyle name="SAPBEXaggItem 2" xfId="3711" xr:uid="{00000000-0005-0000-0000-000057110000}"/>
    <cellStyle name="SAPBEXaggItem 2 2" xfId="3712" xr:uid="{00000000-0005-0000-0000-000058110000}"/>
    <cellStyle name="SAPBEXaggItem 2 2 2" xfId="4804" xr:uid="{00000000-0005-0000-0000-000059110000}"/>
    <cellStyle name="SAPBEXaggItem 2 3" xfId="3713" xr:uid="{00000000-0005-0000-0000-00005A110000}"/>
    <cellStyle name="SAPBEXaggItem 2 3 2" xfId="4805" xr:uid="{00000000-0005-0000-0000-00005B110000}"/>
    <cellStyle name="SAPBEXaggItem 2 4" xfId="3714" xr:uid="{00000000-0005-0000-0000-00005C110000}"/>
    <cellStyle name="SAPBEXaggItem 2 4 2" xfId="4806" xr:uid="{00000000-0005-0000-0000-00005D110000}"/>
    <cellStyle name="SAPBEXaggItem 2 5" xfId="3715" xr:uid="{00000000-0005-0000-0000-00005E110000}"/>
    <cellStyle name="SAPBEXaggItem 3" xfId="3716" xr:uid="{00000000-0005-0000-0000-00005F110000}"/>
    <cellStyle name="SAPBEXaggItem 3 2" xfId="4807" xr:uid="{00000000-0005-0000-0000-000060110000}"/>
    <cellStyle name="SAPBEXaggItem 4" xfId="3717" xr:uid="{00000000-0005-0000-0000-000061110000}"/>
    <cellStyle name="SAPBEXaggItem 4 2" xfId="4808" xr:uid="{00000000-0005-0000-0000-000062110000}"/>
    <cellStyle name="SAPBEXaggItem 5" xfId="3718" xr:uid="{00000000-0005-0000-0000-000063110000}"/>
    <cellStyle name="SAPBEXaggItem 5 2" xfId="4809" xr:uid="{00000000-0005-0000-0000-000064110000}"/>
    <cellStyle name="SAPBEXaggItem 6" xfId="3719" xr:uid="{00000000-0005-0000-0000-000065110000}"/>
    <cellStyle name="SAPBEXaggItemX" xfId="890" xr:uid="{00000000-0005-0000-0000-000066110000}"/>
    <cellStyle name="SAPBEXaggItemX 2" xfId="2176" xr:uid="{00000000-0005-0000-0000-000067110000}"/>
    <cellStyle name="SAPBEXaggItemX 2 2" xfId="3722" xr:uid="{00000000-0005-0000-0000-000068110000}"/>
    <cellStyle name="SAPBEXaggItemX 2 2 2" xfId="4810" xr:uid="{00000000-0005-0000-0000-000069110000}"/>
    <cellStyle name="SAPBEXaggItemX 2 3" xfId="3723" xr:uid="{00000000-0005-0000-0000-00006A110000}"/>
    <cellStyle name="SAPBEXaggItemX 2 3 2" xfId="4811" xr:uid="{00000000-0005-0000-0000-00006B110000}"/>
    <cellStyle name="SAPBEXaggItemX 2 4" xfId="3724" xr:uid="{00000000-0005-0000-0000-00006C110000}"/>
    <cellStyle name="SAPBEXaggItemX 2 4 2" xfId="4812" xr:uid="{00000000-0005-0000-0000-00006D110000}"/>
    <cellStyle name="SAPBEXaggItemX 2 5" xfId="3725" xr:uid="{00000000-0005-0000-0000-00006E110000}"/>
    <cellStyle name="SAPBEXaggItemX 2 6" xfId="3721" xr:uid="{00000000-0005-0000-0000-00006F110000}"/>
    <cellStyle name="SAPBEXaggItemX 3" xfId="3726" xr:uid="{00000000-0005-0000-0000-000070110000}"/>
    <cellStyle name="SAPBEXaggItemX 3 2" xfId="4813" xr:uid="{00000000-0005-0000-0000-000071110000}"/>
    <cellStyle name="SAPBEXaggItemX 4" xfId="3727" xr:uid="{00000000-0005-0000-0000-000072110000}"/>
    <cellStyle name="SAPBEXaggItemX 4 2" xfId="4814" xr:uid="{00000000-0005-0000-0000-000073110000}"/>
    <cellStyle name="SAPBEXaggItemX 5" xfId="3728" xr:uid="{00000000-0005-0000-0000-000074110000}"/>
    <cellStyle name="SAPBEXaggItemX 5 2" xfId="4815" xr:uid="{00000000-0005-0000-0000-000075110000}"/>
    <cellStyle name="SAPBEXaggItemX 6" xfId="3729" xr:uid="{00000000-0005-0000-0000-000076110000}"/>
    <cellStyle name="SAPBEXaggItemX 7" xfId="3720" xr:uid="{00000000-0005-0000-0000-000077110000}"/>
    <cellStyle name="SAPBEXaggItemX_Income statement" xfId="1458" xr:uid="{00000000-0005-0000-0000-000078110000}"/>
    <cellStyle name="SAPBEXchaText" xfId="891" xr:uid="{00000000-0005-0000-0000-000079110000}"/>
    <cellStyle name="SAPBEXchaText 2" xfId="3730" xr:uid="{00000000-0005-0000-0000-00007A110000}"/>
    <cellStyle name="SAPBEXchaText 2 2" xfId="3731" xr:uid="{00000000-0005-0000-0000-00007B110000}"/>
    <cellStyle name="SAPBEXchaText 2 2 2" xfId="3732" xr:uid="{00000000-0005-0000-0000-00007C110000}"/>
    <cellStyle name="SAPBEXchaText 2 2_Plan2" xfId="3733" xr:uid="{00000000-0005-0000-0000-00007D110000}"/>
    <cellStyle name="SAPBEXchaText 2 3" xfId="3734" xr:uid="{00000000-0005-0000-0000-00007E110000}"/>
    <cellStyle name="SAPBEXchaText 2_Plan2" xfId="3735" xr:uid="{00000000-0005-0000-0000-00007F110000}"/>
    <cellStyle name="SAPBEXchaText 3" xfId="3736" xr:uid="{00000000-0005-0000-0000-000080110000}"/>
    <cellStyle name="SAPBEXchaText 3 2" xfId="3737" xr:uid="{00000000-0005-0000-0000-000081110000}"/>
    <cellStyle name="SAPBEXchaText 3 2 2" xfId="3738" xr:uid="{00000000-0005-0000-0000-000082110000}"/>
    <cellStyle name="SAPBEXchaText 3 2_Plan2" xfId="3739" xr:uid="{00000000-0005-0000-0000-000083110000}"/>
    <cellStyle name="SAPBEXchaText 3 3" xfId="3740" xr:uid="{00000000-0005-0000-0000-000084110000}"/>
    <cellStyle name="SAPBEXchaText 3_Plan2" xfId="3741" xr:uid="{00000000-0005-0000-0000-000085110000}"/>
    <cellStyle name="SAPBEXchaText 4" xfId="3742" xr:uid="{00000000-0005-0000-0000-000086110000}"/>
    <cellStyle name="SAPBEXchaText_Plan2" xfId="3743" xr:uid="{00000000-0005-0000-0000-000087110000}"/>
    <cellStyle name="SAPBEXexcBad7" xfId="892" xr:uid="{00000000-0005-0000-0000-000088110000}"/>
    <cellStyle name="SAPBEXexcBad7 2" xfId="3744" xr:uid="{00000000-0005-0000-0000-000089110000}"/>
    <cellStyle name="SAPBEXexcBad7 2 2" xfId="3745" xr:uid="{00000000-0005-0000-0000-00008A110000}"/>
    <cellStyle name="SAPBEXexcBad7 2 2 2" xfId="4816" xr:uid="{00000000-0005-0000-0000-00008B110000}"/>
    <cellStyle name="SAPBEXexcBad7 2 3" xfId="3746" xr:uid="{00000000-0005-0000-0000-00008C110000}"/>
    <cellStyle name="SAPBEXexcBad7 2 3 2" xfId="4817" xr:uid="{00000000-0005-0000-0000-00008D110000}"/>
    <cellStyle name="SAPBEXexcBad7 2 4" xfId="3747" xr:uid="{00000000-0005-0000-0000-00008E110000}"/>
    <cellStyle name="SAPBEXexcBad7 2 4 2" xfId="4818" xr:uid="{00000000-0005-0000-0000-00008F110000}"/>
    <cellStyle name="SAPBEXexcBad7 2 5" xfId="3748" xr:uid="{00000000-0005-0000-0000-000090110000}"/>
    <cellStyle name="SAPBEXexcBad7 3" xfId="3749" xr:uid="{00000000-0005-0000-0000-000091110000}"/>
    <cellStyle name="SAPBEXexcBad7 3 2" xfId="4819" xr:uid="{00000000-0005-0000-0000-000092110000}"/>
    <cellStyle name="SAPBEXexcBad7 4" xfId="3750" xr:uid="{00000000-0005-0000-0000-000093110000}"/>
    <cellStyle name="SAPBEXexcBad7 4 2" xfId="4820" xr:uid="{00000000-0005-0000-0000-000094110000}"/>
    <cellStyle name="SAPBEXexcBad7 5" xfId="3751" xr:uid="{00000000-0005-0000-0000-000095110000}"/>
    <cellStyle name="SAPBEXexcBad7 5 2" xfId="4821" xr:uid="{00000000-0005-0000-0000-000096110000}"/>
    <cellStyle name="SAPBEXexcBad7 6" xfId="3752" xr:uid="{00000000-0005-0000-0000-000097110000}"/>
    <cellStyle name="SAPBEXexcBad8" xfId="893" xr:uid="{00000000-0005-0000-0000-000098110000}"/>
    <cellStyle name="SAPBEXexcBad8 2" xfId="3753" xr:uid="{00000000-0005-0000-0000-000099110000}"/>
    <cellStyle name="SAPBEXexcBad8 2 2" xfId="3754" xr:uid="{00000000-0005-0000-0000-00009A110000}"/>
    <cellStyle name="SAPBEXexcBad8 2 2 2" xfId="4822" xr:uid="{00000000-0005-0000-0000-00009B110000}"/>
    <cellStyle name="SAPBEXexcBad8 2 3" xfId="3755" xr:uid="{00000000-0005-0000-0000-00009C110000}"/>
    <cellStyle name="SAPBEXexcBad8 2 3 2" xfId="4823" xr:uid="{00000000-0005-0000-0000-00009D110000}"/>
    <cellStyle name="SAPBEXexcBad8 2 4" xfId="3756" xr:uid="{00000000-0005-0000-0000-00009E110000}"/>
    <cellStyle name="SAPBEXexcBad8 2 4 2" xfId="4824" xr:uid="{00000000-0005-0000-0000-00009F110000}"/>
    <cellStyle name="SAPBEXexcBad8 2 5" xfId="3757" xr:uid="{00000000-0005-0000-0000-0000A0110000}"/>
    <cellStyle name="SAPBEXexcBad8 3" xfId="3758" xr:uid="{00000000-0005-0000-0000-0000A1110000}"/>
    <cellStyle name="SAPBEXexcBad8 3 2" xfId="4825" xr:uid="{00000000-0005-0000-0000-0000A2110000}"/>
    <cellStyle name="SAPBEXexcBad8 4" xfId="3759" xr:uid="{00000000-0005-0000-0000-0000A3110000}"/>
    <cellStyle name="SAPBEXexcBad8 4 2" xfId="4826" xr:uid="{00000000-0005-0000-0000-0000A4110000}"/>
    <cellStyle name="SAPBEXexcBad8 5" xfId="3760" xr:uid="{00000000-0005-0000-0000-0000A5110000}"/>
    <cellStyle name="SAPBEXexcBad8 5 2" xfId="4827" xr:uid="{00000000-0005-0000-0000-0000A6110000}"/>
    <cellStyle name="SAPBEXexcBad8 6" xfId="3761" xr:uid="{00000000-0005-0000-0000-0000A7110000}"/>
    <cellStyle name="SAPBEXexcBad9" xfId="894" xr:uid="{00000000-0005-0000-0000-0000A8110000}"/>
    <cellStyle name="SAPBEXexcBad9 2" xfId="3762" xr:uid="{00000000-0005-0000-0000-0000A9110000}"/>
    <cellStyle name="SAPBEXexcBad9 2 2" xfId="3763" xr:uid="{00000000-0005-0000-0000-0000AA110000}"/>
    <cellStyle name="SAPBEXexcBad9 2 2 2" xfId="4828" xr:uid="{00000000-0005-0000-0000-0000AB110000}"/>
    <cellStyle name="SAPBEXexcBad9 2 3" xfId="3764" xr:uid="{00000000-0005-0000-0000-0000AC110000}"/>
    <cellStyle name="SAPBEXexcBad9 2 3 2" xfId="4829" xr:uid="{00000000-0005-0000-0000-0000AD110000}"/>
    <cellStyle name="SAPBEXexcBad9 2 4" xfId="3765" xr:uid="{00000000-0005-0000-0000-0000AE110000}"/>
    <cellStyle name="SAPBEXexcBad9 2 4 2" xfId="4830" xr:uid="{00000000-0005-0000-0000-0000AF110000}"/>
    <cellStyle name="SAPBEXexcBad9 2 5" xfId="3766" xr:uid="{00000000-0005-0000-0000-0000B0110000}"/>
    <cellStyle name="SAPBEXexcBad9 3" xfId="3767" xr:uid="{00000000-0005-0000-0000-0000B1110000}"/>
    <cellStyle name="SAPBEXexcBad9 3 2" xfId="4831" xr:uid="{00000000-0005-0000-0000-0000B2110000}"/>
    <cellStyle name="SAPBEXexcBad9 4" xfId="3768" xr:uid="{00000000-0005-0000-0000-0000B3110000}"/>
    <cellStyle name="SAPBEXexcBad9 4 2" xfId="4832" xr:uid="{00000000-0005-0000-0000-0000B4110000}"/>
    <cellStyle name="SAPBEXexcBad9 5" xfId="3769" xr:uid="{00000000-0005-0000-0000-0000B5110000}"/>
    <cellStyle name="SAPBEXexcBad9 5 2" xfId="4833" xr:uid="{00000000-0005-0000-0000-0000B6110000}"/>
    <cellStyle name="SAPBEXexcBad9 6" xfId="3770" xr:uid="{00000000-0005-0000-0000-0000B7110000}"/>
    <cellStyle name="SAPBEXexcCritical4" xfId="895" xr:uid="{00000000-0005-0000-0000-0000B8110000}"/>
    <cellStyle name="SAPBEXexcCritical4 2" xfId="3771" xr:uid="{00000000-0005-0000-0000-0000B9110000}"/>
    <cellStyle name="SAPBEXexcCritical4 2 2" xfId="3772" xr:uid="{00000000-0005-0000-0000-0000BA110000}"/>
    <cellStyle name="SAPBEXexcCritical4 2 2 2" xfId="4834" xr:uid="{00000000-0005-0000-0000-0000BB110000}"/>
    <cellStyle name="SAPBEXexcCritical4 2 3" xfId="3773" xr:uid="{00000000-0005-0000-0000-0000BC110000}"/>
    <cellStyle name="SAPBEXexcCritical4 2 3 2" xfId="4835" xr:uid="{00000000-0005-0000-0000-0000BD110000}"/>
    <cellStyle name="SAPBEXexcCritical4 2 4" xfId="3774" xr:uid="{00000000-0005-0000-0000-0000BE110000}"/>
    <cellStyle name="SAPBEXexcCritical4 2 4 2" xfId="4836" xr:uid="{00000000-0005-0000-0000-0000BF110000}"/>
    <cellStyle name="SAPBEXexcCritical4 2 5" xfId="3775" xr:uid="{00000000-0005-0000-0000-0000C0110000}"/>
    <cellStyle name="SAPBEXexcCritical4 3" xfId="3776" xr:uid="{00000000-0005-0000-0000-0000C1110000}"/>
    <cellStyle name="SAPBEXexcCritical4 3 2" xfId="4837" xr:uid="{00000000-0005-0000-0000-0000C2110000}"/>
    <cellStyle name="SAPBEXexcCritical4 4" xfId="3777" xr:uid="{00000000-0005-0000-0000-0000C3110000}"/>
    <cellStyle name="SAPBEXexcCritical4 4 2" xfId="4838" xr:uid="{00000000-0005-0000-0000-0000C4110000}"/>
    <cellStyle name="SAPBEXexcCritical4 5" xfId="3778" xr:uid="{00000000-0005-0000-0000-0000C5110000}"/>
    <cellStyle name="SAPBEXexcCritical4 5 2" xfId="4839" xr:uid="{00000000-0005-0000-0000-0000C6110000}"/>
    <cellStyle name="SAPBEXexcCritical4 6" xfId="3779" xr:uid="{00000000-0005-0000-0000-0000C7110000}"/>
    <cellStyle name="SAPBEXexcCritical5" xfId="896" xr:uid="{00000000-0005-0000-0000-0000C8110000}"/>
    <cellStyle name="SAPBEXexcCritical5 2" xfId="3780" xr:uid="{00000000-0005-0000-0000-0000C9110000}"/>
    <cellStyle name="SAPBEXexcCritical5 2 2" xfId="3781" xr:uid="{00000000-0005-0000-0000-0000CA110000}"/>
    <cellStyle name="SAPBEXexcCritical5 2 2 2" xfId="4840" xr:uid="{00000000-0005-0000-0000-0000CB110000}"/>
    <cellStyle name="SAPBEXexcCritical5 2 3" xfId="3782" xr:uid="{00000000-0005-0000-0000-0000CC110000}"/>
    <cellStyle name="SAPBEXexcCritical5 2 3 2" xfId="4841" xr:uid="{00000000-0005-0000-0000-0000CD110000}"/>
    <cellStyle name="SAPBEXexcCritical5 2 4" xfId="3783" xr:uid="{00000000-0005-0000-0000-0000CE110000}"/>
    <cellStyle name="SAPBEXexcCritical5 2 4 2" xfId="4842" xr:uid="{00000000-0005-0000-0000-0000CF110000}"/>
    <cellStyle name="SAPBEXexcCritical5 2 5" xfId="3784" xr:uid="{00000000-0005-0000-0000-0000D0110000}"/>
    <cellStyle name="SAPBEXexcCritical5 3" xfId="3785" xr:uid="{00000000-0005-0000-0000-0000D1110000}"/>
    <cellStyle name="SAPBEXexcCritical5 3 2" xfId="4843" xr:uid="{00000000-0005-0000-0000-0000D2110000}"/>
    <cellStyle name="SAPBEXexcCritical5 4" xfId="3786" xr:uid="{00000000-0005-0000-0000-0000D3110000}"/>
    <cellStyle name="SAPBEXexcCritical5 4 2" xfId="4844" xr:uid="{00000000-0005-0000-0000-0000D4110000}"/>
    <cellStyle name="SAPBEXexcCritical5 5" xfId="3787" xr:uid="{00000000-0005-0000-0000-0000D5110000}"/>
    <cellStyle name="SAPBEXexcCritical5 5 2" xfId="4845" xr:uid="{00000000-0005-0000-0000-0000D6110000}"/>
    <cellStyle name="SAPBEXexcCritical5 6" xfId="3788" xr:uid="{00000000-0005-0000-0000-0000D7110000}"/>
    <cellStyle name="SAPBEXexcCritical6" xfId="897" xr:uid="{00000000-0005-0000-0000-0000D8110000}"/>
    <cellStyle name="SAPBEXexcCritical6 2" xfId="3789" xr:uid="{00000000-0005-0000-0000-0000D9110000}"/>
    <cellStyle name="SAPBEXexcCritical6 2 2" xfId="3790" xr:uid="{00000000-0005-0000-0000-0000DA110000}"/>
    <cellStyle name="SAPBEXexcCritical6 2 2 2" xfId="4846" xr:uid="{00000000-0005-0000-0000-0000DB110000}"/>
    <cellStyle name="SAPBEXexcCritical6 2 3" xfId="3791" xr:uid="{00000000-0005-0000-0000-0000DC110000}"/>
    <cellStyle name="SAPBEXexcCritical6 2 3 2" xfId="4847" xr:uid="{00000000-0005-0000-0000-0000DD110000}"/>
    <cellStyle name="SAPBEXexcCritical6 2 4" xfId="3792" xr:uid="{00000000-0005-0000-0000-0000DE110000}"/>
    <cellStyle name="SAPBEXexcCritical6 2 4 2" xfId="4848" xr:uid="{00000000-0005-0000-0000-0000DF110000}"/>
    <cellStyle name="SAPBEXexcCritical6 2 5" xfId="3793" xr:uid="{00000000-0005-0000-0000-0000E0110000}"/>
    <cellStyle name="SAPBEXexcCritical6 3" xfId="3794" xr:uid="{00000000-0005-0000-0000-0000E1110000}"/>
    <cellStyle name="SAPBEXexcCritical6 3 2" xfId="4849" xr:uid="{00000000-0005-0000-0000-0000E2110000}"/>
    <cellStyle name="SAPBEXexcCritical6 4" xfId="3795" xr:uid="{00000000-0005-0000-0000-0000E3110000}"/>
    <cellStyle name="SAPBEXexcCritical6 4 2" xfId="4850" xr:uid="{00000000-0005-0000-0000-0000E4110000}"/>
    <cellStyle name="SAPBEXexcCritical6 5" xfId="3796" xr:uid="{00000000-0005-0000-0000-0000E5110000}"/>
    <cellStyle name="SAPBEXexcCritical6 5 2" xfId="4851" xr:uid="{00000000-0005-0000-0000-0000E6110000}"/>
    <cellStyle name="SAPBEXexcCritical6 6" xfId="3797" xr:uid="{00000000-0005-0000-0000-0000E7110000}"/>
    <cellStyle name="SAPBEXexcGood1" xfId="898" xr:uid="{00000000-0005-0000-0000-0000E8110000}"/>
    <cellStyle name="SAPBEXexcGood1 2" xfId="3798" xr:uid="{00000000-0005-0000-0000-0000E9110000}"/>
    <cellStyle name="SAPBEXexcGood1 2 2" xfId="3799" xr:uid="{00000000-0005-0000-0000-0000EA110000}"/>
    <cellStyle name="SAPBEXexcGood1 2 2 2" xfId="4852" xr:uid="{00000000-0005-0000-0000-0000EB110000}"/>
    <cellStyle name="SAPBEXexcGood1 2 3" xfId="3800" xr:uid="{00000000-0005-0000-0000-0000EC110000}"/>
    <cellStyle name="SAPBEXexcGood1 2 3 2" xfId="4853" xr:uid="{00000000-0005-0000-0000-0000ED110000}"/>
    <cellStyle name="SAPBEXexcGood1 2 4" xfId="3801" xr:uid="{00000000-0005-0000-0000-0000EE110000}"/>
    <cellStyle name="SAPBEXexcGood1 2 4 2" xfId="4854" xr:uid="{00000000-0005-0000-0000-0000EF110000}"/>
    <cellStyle name="SAPBEXexcGood1 2 5" xfId="3802" xr:uid="{00000000-0005-0000-0000-0000F0110000}"/>
    <cellStyle name="SAPBEXexcGood1 3" xfId="3803" xr:uid="{00000000-0005-0000-0000-0000F1110000}"/>
    <cellStyle name="SAPBEXexcGood1 3 2" xfId="4855" xr:uid="{00000000-0005-0000-0000-0000F2110000}"/>
    <cellStyle name="SAPBEXexcGood1 4" xfId="3804" xr:uid="{00000000-0005-0000-0000-0000F3110000}"/>
    <cellStyle name="SAPBEXexcGood1 4 2" xfId="4856" xr:uid="{00000000-0005-0000-0000-0000F4110000}"/>
    <cellStyle name="SAPBEXexcGood1 5" xfId="3805" xr:uid="{00000000-0005-0000-0000-0000F5110000}"/>
    <cellStyle name="SAPBEXexcGood1 5 2" xfId="4857" xr:uid="{00000000-0005-0000-0000-0000F6110000}"/>
    <cellStyle name="SAPBEXexcGood1 6" xfId="3806" xr:uid="{00000000-0005-0000-0000-0000F7110000}"/>
    <cellStyle name="SAPBEXexcGood2" xfId="899" xr:uid="{00000000-0005-0000-0000-0000F8110000}"/>
    <cellStyle name="SAPBEXexcGood2 2" xfId="3807" xr:uid="{00000000-0005-0000-0000-0000F9110000}"/>
    <cellStyle name="SAPBEXexcGood2 2 2" xfId="3808" xr:uid="{00000000-0005-0000-0000-0000FA110000}"/>
    <cellStyle name="SAPBEXexcGood2 2 2 2" xfId="4858" xr:uid="{00000000-0005-0000-0000-0000FB110000}"/>
    <cellStyle name="SAPBEXexcGood2 2 3" xfId="3809" xr:uid="{00000000-0005-0000-0000-0000FC110000}"/>
    <cellStyle name="SAPBEXexcGood2 2 3 2" xfId="4859" xr:uid="{00000000-0005-0000-0000-0000FD110000}"/>
    <cellStyle name="SAPBEXexcGood2 2 4" xfId="3810" xr:uid="{00000000-0005-0000-0000-0000FE110000}"/>
    <cellStyle name="SAPBEXexcGood2 2 4 2" xfId="4860" xr:uid="{00000000-0005-0000-0000-0000FF110000}"/>
    <cellStyle name="SAPBEXexcGood2 2 5" xfId="3811" xr:uid="{00000000-0005-0000-0000-000000120000}"/>
    <cellStyle name="SAPBEXexcGood2 3" xfId="3812" xr:uid="{00000000-0005-0000-0000-000001120000}"/>
    <cellStyle name="SAPBEXexcGood2 3 2" xfId="4861" xr:uid="{00000000-0005-0000-0000-000002120000}"/>
    <cellStyle name="SAPBEXexcGood2 4" xfId="3813" xr:uid="{00000000-0005-0000-0000-000003120000}"/>
    <cellStyle name="SAPBEXexcGood2 4 2" xfId="4862" xr:uid="{00000000-0005-0000-0000-000004120000}"/>
    <cellStyle name="SAPBEXexcGood2 5" xfId="3814" xr:uid="{00000000-0005-0000-0000-000005120000}"/>
    <cellStyle name="SAPBEXexcGood2 5 2" xfId="4863" xr:uid="{00000000-0005-0000-0000-000006120000}"/>
    <cellStyle name="SAPBEXexcGood2 6" xfId="3815" xr:uid="{00000000-0005-0000-0000-000007120000}"/>
    <cellStyle name="SAPBEXexcGood3" xfId="900" xr:uid="{00000000-0005-0000-0000-000008120000}"/>
    <cellStyle name="SAPBEXexcGood3 2" xfId="3816" xr:uid="{00000000-0005-0000-0000-000009120000}"/>
    <cellStyle name="SAPBEXexcGood3 2 2" xfId="3817" xr:uid="{00000000-0005-0000-0000-00000A120000}"/>
    <cellStyle name="SAPBEXexcGood3 2 2 2" xfId="4864" xr:uid="{00000000-0005-0000-0000-00000B120000}"/>
    <cellStyle name="SAPBEXexcGood3 2 3" xfId="3818" xr:uid="{00000000-0005-0000-0000-00000C120000}"/>
    <cellStyle name="SAPBEXexcGood3 2 3 2" xfId="4865" xr:uid="{00000000-0005-0000-0000-00000D120000}"/>
    <cellStyle name="SAPBEXexcGood3 2 4" xfId="3819" xr:uid="{00000000-0005-0000-0000-00000E120000}"/>
    <cellStyle name="SAPBEXexcGood3 2 4 2" xfId="4866" xr:uid="{00000000-0005-0000-0000-00000F120000}"/>
    <cellStyle name="SAPBEXexcGood3 2 5" xfId="3820" xr:uid="{00000000-0005-0000-0000-000010120000}"/>
    <cellStyle name="SAPBEXexcGood3 3" xfId="3821" xr:uid="{00000000-0005-0000-0000-000011120000}"/>
    <cellStyle name="SAPBEXexcGood3 3 2" xfId="4867" xr:uid="{00000000-0005-0000-0000-000012120000}"/>
    <cellStyle name="SAPBEXexcGood3 4" xfId="3822" xr:uid="{00000000-0005-0000-0000-000013120000}"/>
    <cellStyle name="SAPBEXexcGood3 4 2" xfId="4868" xr:uid="{00000000-0005-0000-0000-000014120000}"/>
    <cellStyle name="SAPBEXexcGood3 5" xfId="3823" xr:uid="{00000000-0005-0000-0000-000015120000}"/>
    <cellStyle name="SAPBEXexcGood3 5 2" xfId="4869" xr:uid="{00000000-0005-0000-0000-000016120000}"/>
    <cellStyle name="SAPBEXexcGood3 6" xfId="3824" xr:uid="{00000000-0005-0000-0000-000017120000}"/>
    <cellStyle name="SAPBEXfilterDrill" xfId="901" xr:uid="{00000000-0005-0000-0000-000018120000}"/>
    <cellStyle name="SAPBEXfilterDrill 10" xfId="6211" xr:uid="{00000000-0005-0000-0000-000019120000}"/>
    <cellStyle name="SAPBEXfilterDrill 2" xfId="2178" xr:uid="{00000000-0005-0000-0000-00001A120000}"/>
    <cellStyle name="SAPBEXfilterDrill 2 10" xfId="5896" xr:uid="{00000000-0005-0000-0000-00001B120000}"/>
    <cellStyle name="SAPBEXfilterDrill 2 11" xfId="6222" xr:uid="{00000000-0005-0000-0000-00001C120000}"/>
    <cellStyle name="SAPBEXfilterDrill 2 2" xfId="2355" xr:uid="{00000000-0005-0000-0000-00001D120000}"/>
    <cellStyle name="SAPBEXfilterDrill 2 2 10" xfId="6247" xr:uid="{00000000-0005-0000-0000-00001E120000}"/>
    <cellStyle name="SAPBEXfilterDrill 2 2 2" xfId="2380" xr:uid="{00000000-0005-0000-0000-00001F120000}"/>
    <cellStyle name="SAPBEXfilterDrill 2 2 2 2" xfId="2415" xr:uid="{00000000-0005-0000-0000-000020120000}"/>
    <cellStyle name="SAPBEXfilterDrill 2 2 2 2 2" xfId="5855" xr:uid="{00000000-0005-0000-0000-000021120000}"/>
    <cellStyle name="SAPBEXfilterDrill 2 2 2 2 3" xfId="5600" xr:uid="{00000000-0005-0000-0000-000022120000}"/>
    <cellStyle name="SAPBEXfilterDrill 2 2 2 2 4" xfId="6152" xr:uid="{00000000-0005-0000-0000-000023120000}"/>
    <cellStyle name="SAPBEXfilterDrill 2 2 2 2 5" xfId="6171" xr:uid="{00000000-0005-0000-0000-000024120000}"/>
    <cellStyle name="SAPBEXfilterDrill 2 2 2 2 6" xfId="6187" xr:uid="{00000000-0005-0000-0000-000025120000}"/>
    <cellStyle name="SAPBEXfilterDrill 2 2 2 2 7" xfId="6203" xr:uid="{00000000-0005-0000-0000-000026120000}"/>
    <cellStyle name="SAPBEXfilterDrill 2 2 2 2 8" xfId="6300" xr:uid="{00000000-0005-0000-0000-000027120000}"/>
    <cellStyle name="SAPBEXfilterDrill 2 2 2 3" xfId="5820" xr:uid="{00000000-0005-0000-0000-000028120000}"/>
    <cellStyle name="SAPBEXfilterDrill 2 2 2 4" xfId="5756" xr:uid="{00000000-0005-0000-0000-000029120000}"/>
    <cellStyle name="SAPBEXfilterDrill 2 2 2 5" xfId="6146" xr:uid="{00000000-0005-0000-0000-00002A120000}"/>
    <cellStyle name="SAPBEXfilterDrill 2 2 2 6" xfId="6166" xr:uid="{00000000-0005-0000-0000-00002B120000}"/>
    <cellStyle name="SAPBEXfilterDrill 2 2 2 7" xfId="6183" xr:uid="{00000000-0005-0000-0000-00002C120000}"/>
    <cellStyle name="SAPBEXfilterDrill 2 2 2 8" xfId="6199" xr:uid="{00000000-0005-0000-0000-00002D120000}"/>
    <cellStyle name="SAPBEXfilterDrill 2 2 2 9" xfId="6265" xr:uid="{00000000-0005-0000-0000-00002E120000}"/>
    <cellStyle name="SAPBEXfilterDrill 2 2 3" xfId="2397" xr:uid="{00000000-0005-0000-0000-00002F120000}"/>
    <cellStyle name="SAPBEXfilterDrill 2 2 3 2" xfId="5837" xr:uid="{00000000-0005-0000-0000-000030120000}"/>
    <cellStyle name="SAPBEXfilterDrill 2 2 3 3" xfId="5686" xr:uid="{00000000-0005-0000-0000-000031120000}"/>
    <cellStyle name="SAPBEXfilterDrill 2 2 3 4" xfId="5939" xr:uid="{00000000-0005-0000-0000-000032120000}"/>
    <cellStyle name="SAPBEXfilterDrill 2 2 3 5" xfId="5870" xr:uid="{00000000-0005-0000-0000-000033120000}"/>
    <cellStyle name="SAPBEXfilterDrill 2 2 3 6" xfId="5749" xr:uid="{00000000-0005-0000-0000-000034120000}"/>
    <cellStyle name="SAPBEXfilterDrill 2 2 3 7" xfId="6040" xr:uid="{00000000-0005-0000-0000-000035120000}"/>
    <cellStyle name="SAPBEXfilterDrill 2 2 3 8" xfId="6282" xr:uid="{00000000-0005-0000-0000-000036120000}"/>
    <cellStyle name="SAPBEXfilterDrill 2 2 4" xfId="5802" xr:uid="{00000000-0005-0000-0000-000037120000}"/>
    <cellStyle name="SAPBEXfilterDrill 2 2 5" xfId="5691" xr:uid="{00000000-0005-0000-0000-000038120000}"/>
    <cellStyle name="SAPBEXfilterDrill 2 2 6" xfId="5949" xr:uid="{00000000-0005-0000-0000-000039120000}"/>
    <cellStyle name="SAPBEXfilterDrill 2 2 7" xfId="5968" xr:uid="{00000000-0005-0000-0000-00003A120000}"/>
    <cellStyle name="SAPBEXfilterDrill 2 2 8" xfId="5569" xr:uid="{00000000-0005-0000-0000-00003B120000}"/>
    <cellStyle name="SAPBEXfilterDrill 2 2 9" xfId="5932" xr:uid="{00000000-0005-0000-0000-00003C120000}"/>
    <cellStyle name="SAPBEXfilterDrill 2 3" xfId="2370" xr:uid="{00000000-0005-0000-0000-00003D120000}"/>
    <cellStyle name="SAPBEXfilterDrill 2 3 2" xfId="2405" xr:uid="{00000000-0005-0000-0000-00003E120000}"/>
    <cellStyle name="SAPBEXfilterDrill 2 3 2 2" xfId="5845" xr:uid="{00000000-0005-0000-0000-00003F120000}"/>
    <cellStyle name="SAPBEXfilterDrill 2 3 2 3" xfId="5919" xr:uid="{00000000-0005-0000-0000-000040120000}"/>
    <cellStyle name="SAPBEXfilterDrill 2 3 2 4" xfId="5732" xr:uid="{00000000-0005-0000-0000-000041120000}"/>
    <cellStyle name="SAPBEXfilterDrill 2 3 2 5" xfId="6041" xr:uid="{00000000-0005-0000-0000-000042120000}"/>
    <cellStyle name="SAPBEXfilterDrill 2 3 2 6" xfId="5738" xr:uid="{00000000-0005-0000-0000-000043120000}"/>
    <cellStyle name="SAPBEXfilterDrill 2 3 2 7" xfId="6119" xr:uid="{00000000-0005-0000-0000-000044120000}"/>
    <cellStyle name="SAPBEXfilterDrill 2 3 2 8" xfId="6290" xr:uid="{00000000-0005-0000-0000-000045120000}"/>
    <cellStyle name="SAPBEXfilterDrill 2 3 3" xfId="5810" xr:uid="{00000000-0005-0000-0000-000046120000}"/>
    <cellStyle name="SAPBEXfilterDrill 2 3 4" xfId="5499" xr:uid="{00000000-0005-0000-0000-000047120000}"/>
    <cellStyle name="SAPBEXfilterDrill 2 3 5" xfId="6006" xr:uid="{00000000-0005-0000-0000-000048120000}"/>
    <cellStyle name="SAPBEXfilterDrill 2 3 6" xfId="5880" xr:uid="{00000000-0005-0000-0000-000049120000}"/>
    <cellStyle name="SAPBEXfilterDrill 2 3 7" xfId="5589" xr:uid="{00000000-0005-0000-0000-00004A120000}"/>
    <cellStyle name="SAPBEXfilterDrill 2 3 8" xfId="5941" xr:uid="{00000000-0005-0000-0000-00004B120000}"/>
    <cellStyle name="SAPBEXfilterDrill 2 3 9" xfId="6255" xr:uid="{00000000-0005-0000-0000-00004C120000}"/>
    <cellStyle name="SAPBEXfilterDrill 2 4" xfId="2334" xr:uid="{00000000-0005-0000-0000-00004D120000}"/>
    <cellStyle name="SAPBEXfilterDrill 2 4 2" xfId="5793" xr:uid="{00000000-0005-0000-0000-00004E120000}"/>
    <cellStyle name="SAPBEXfilterDrill 2 4 3" xfId="5731" xr:uid="{00000000-0005-0000-0000-00004F120000}"/>
    <cellStyle name="SAPBEXfilterDrill 2 4 4" xfId="5947" xr:uid="{00000000-0005-0000-0000-000050120000}"/>
    <cellStyle name="SAPBEXfilterDrill 2 4 5" xfId="6037" xr:uid="{00000000-0005-0000-0000-000051120000}"/>
    <cellStyle name="SAPBEXfilterDrill 2 4 6" xfId="6051" xr:uid="{00000000-0005-0000-0000-000052120000}"/>
    <cellStyle name="SAPBEXfilterDrill 2 4 7" xfId="5913" xr:uid="{00000000-0005-0000-0000-000053120000}"/>
    <cellStyle name="SAPBEXfilterDrill 2 4 8" xfId="6238" xr:uid="{00000000-0005-0000-0000-000054120000}"/>
    <cellStyle name="SAPBEXfilterDrill 2 5" xfId="5767" xr:uid="{00000000-0005-0000-0000-000055120000}"/>
    <cellStyle name="SAPBEXfilterDrill 2 6" xfId="5696" xr:uid="{00000000-0005-0000-0000-000056120000}"/>
    <cellStyle name="SAPBEXfilterDrill 2 7" xfId="5907" xr:uid="{00000000-0005-0000-0000-000057120000}"/>
    <cellStyle name="SAPBEXfilterDrill 2 8" xfId="5560" xr:uid="{00000000-0005-0000-0000-000058120000}"/>
    <cellStyle name="SAPBEXfilterDrill 2 9" xfId="5898" xr:uid="{00000000-0005-0000-0000-000059120000}"/>
    <cellStyle name="SAPBEXfilterDrill 3" xfId="2341" xr:uid="{00000000-0005-0000-0000-00005A120000}"/>
    <cellStyle name="SAPBEXfilterDrill 3 2" xfId="2391" xr:uid="{00000000-0005-0000-0000-00005B120000}"/>
    <cellStyle name="SAPBEXfilterDrill 3 2 2" xfId="5831" xr:uid="{00000000-0005-0000-0000-00005C120000}"/>
    <cellStyle name="SAPBEXfilterDrill 3 2 3" xfId="6116" xr:uid="{00000000-0005-0000-0000-00005D120000}"/>
    <cellStyle name="SAPBEXfilterDrill 3 2 4" xfId="6127" xr:uid="{00000000-0005-0000-0000-00005E120000}"/>
    <cellStyle name="SAPBEXfilterDrill 3 2 5" xfId="6065" xr:uid="{00000000-0005-0000-0000-00005F120000}"/>
    <cellStyle name="SAPBEXfilterDrill 3 2 6" xfId="5883" xr:uid="{00000000-0005-0000-0000-000060120000}"/>
    <cellStyle name="SAPBEXfilterDrill 3 2 7" xfId="5874" xr:uid="{00000000-0005-0000-0000-000061120000}"/>
    <cellStyle name="SAPBEXfilterDrill 3 2 8" xfId="6276" xr:uid="{00000000-0005-0000-0000-000062120000}"/>
    <cellStyle name="SAPBEXfilterDrill 3 3" xfId="5795" xr:uid="{00000000-0005-0000-0000-000063120000}"/>
    <cellStyle name="SAPBEXfilterDrill 3 4" xfId="5694" xr:uid="{00000000-0005-0000-0000-000064120000}"/>
    <cellStyle name="SAPBEXfilterDrill 3 5" xfId="5948" xr:uid="{00000000-0005-0000-0000-000065120000}"/>
    <cellStyle name="SAPBEXfilterDrill 3 6" xfId="5473" xr:uid="{00000000-0005-0000-0000-000066120000}"/>
    <cellStyle name="SAPBEXfilterDrill 3 7" xfId="6131" xr:uid="{00000000-0005-0000-0000-000067120000}"/>
    <cellStyle name="SAPBEXfilterDrill 3 8" xfId="5496" xr:uid="{00000000-0005-0000-0000-000068120000}"/>
    <cellStyle name="SAPBEXfilterDrill 3 9" xfId="6240" xr:uid="{00000000-0005-0000-0000-000069120000}"/>
    <cellStyle name="SAPBEXfilterDrill 4" xfId="5611" xr:uid="{00000000-0005-0000-0000-00006A120000}"/>
    <cellStyle name="SAPBEXfilterDrill 5" xfId="6075" xr:uid="{00000000-0005-0000-0000-00006B120000}"/>
    <cellStyle name="SAPBEXfilterDrill 6" xfId="5736" xr:uid="{00000000-0005-0000-0000-00006C120000}"/>
    <cellStyle name="SAPBEXfilterDrill 7" xfId="5597" xr:uid="{00000000-0005-0000-0000-00006D120000}"/>
    <cellStyle name="SAPBEXfilterDrill 8" xfId="5744" xr:uid="{00000000-0005-0000-0000-00006E120000}"/>
    <cellStyle name="SAPBEXfilterDrill 9" xfId="5655" xr:uid="{00000000-0005-0000-0000-00006F120000}"/>
    <cellStyle name="SAPBEXfilterDrill_Income statement" xfId="1459" xr:uid="{00000000-0005-0000-0000-000070120000}"/>
    <cellStyle name="SAPBEXfilterItem" xfId="902" xr:uid="{00000000-0005-0000-0000-000071120000}"/>
    <cellStyle name="SAPBEXfilterText" xfId="903" xr:uid="{00000000-0005-0000-0000-000072120000}"/>
    <cellStyle name="SAPBEXformats" xfId="904" xr:uid="{00000000-0005-0000-0000-000073120000}"/>
    <cellStyle name="SAPBEXformats 2" xfId="3825" xr:uid="{00000000-0005-0000-0000-000074120000}"/>
    <cellStyle name="SAPBEXformats 2 2" xfId="3826" xr:uid="{00000000-0005-0000-0000-000075120000}"/>
    <cellStyle name="SAPBEXformats 2 2 2" xfId="4870" xr:uid="{00000000-0005-0000-0000-000076120000}"/>
    <cellStyle name="SAPBEXformats 2 3" xfId="3827" xr:uid="{00000000-0005-0000-0000-000077120000}"/>
    <cellStyle name="SAPBEXformats 2 3 2" xfId="4871" xr:uid="{00000000-0005-0000-0000-000078120000}"/>
    <cellStyle name="SAPBEXformats 2 4" xfId="3828" xr:uid="{00000000-0005-0000-0000-000079120000}"/>
    <cellStyle name="SAPBEXformats 2 4 2" xfId="4872" xr:uid="{00000000-0005-0000-0000-00007A120000}"/>
    <cellStyle name="SAPBEXformats 2 5" xfId="3829" xr:uid="{00000000-0005-0000-0000-00007B120000}"/>
    <cellStyle name="SAPBEXformats 3" xfId="3830" xr:uid="{00000000-0005-0000-0000-00007C120000}"/>
    <cellStyle name="SAPBEXformats 3 2" xfId="4873" xr:uid="{00000000-0005-0000-0000-00007D120000}"/>
    <cellStyle name="SAPBEXformats 4" xfId="3831" xr:uid="{00000000-0005-0000-0000-00007E120000}"/>
    <cellStyle name="SAPBEXformats 4 2" xfId="4874" xr:uid="{00000000-0005-0000-0000-00007F120000}"/>
    <cellStyle name="SAPBEXformats 5" xfId="3832" xr:uid="{00000000-0005-0000-0000-000080120000}"/>
    <cellStyle name="SAPBEXformats 5 2" xfId="4875" xr:uid="{00000000-0005-0000-0000-000081120000}"/>
    <cellStyle name="SAPBEXformats 6" xfId="3833" xr:uid="{00000000-0005-0000-0000-000082120000}"/>
    <cellStyle name="SAPBEXheaderData" xfId="905" xr:uid="{00000000-0005-0000-0000-000083120000}"/>
    <cellStyle name="SAPBEXheaderItem" xfId="906" xr:uid="{00000000-0005-0000-0000-000084120000}"/>
    <cellStyle name="SAPBEXheaderText" xfId="907" xr:uid="{00000000-0005-0000-0000-000085120000}"/>
    <cellStyle name="SAPBEXHLevel0" xfId="908" xr:uid="{00000000-0005-0000-0000-000086120000}"/>
    <cellStyle name="SAPBEXHLevel0 2" xfId="2179" xr:uid="{00000000-0005-0000-0000-000087120000}"/>
    <cellStyle name="SAPBEXHLevel0 2 2" xfId="3836" xr:uid="{00000000-0005-0000-0000-000088120000}"/>
    <cellStyle name="SAPBEXHLevel0 2 2 2" xfId="4876" xr:uid="{00000000-0005-0000-0000-000089120000}"/>
    <cellStyle name="SAPBEXHLevel0 2 3" xfId="3837" xr:uid="{00000000-0005-0000-0000-00008A120000}"/>
    <cellStyle name="SAPBEXHLevel0 2 3 2" xfId="4877" xr:uid="{00000000-0005-0000-0000-00008B120000}"/>
    <cellStyle name="SAPBEXHLevel0 2 4" xfId="3838" xr:uid="{00000000-0005-0000-0000-00008C120000}"/>
    <cellStyle name="SAPBEXHLevel0 2 4 2" xfId="4878" xr:uid="{00000000-0005-0000-0000-00008D120000}"/>
    <cellStyle name="SAPBEXHLevel0 2 5" xfId="3839" xr:uid="{00000000-0005-0000-0000-00008E120000}"/>
    <cellStyle name="SAPBEXHLevel0 2 6" xfId="3835" xr:uid="{00000000-0005-0000-0000-00008F120000}"/>
    <cellStyle name="SAPBEXHLevel0 3" xfId="3840" xr:uid="{00000000-0005-0000-0000-000090120000}"/>
    <cellStyle name="SAPBEXHLevel0 3 2" xfId="4879" xr:uid="{00000000-0005-0000-0000-000091120000}"/>
    <cellStyle name="SAPBEXHLevel0 4" xfId="3841" xr:uid="{00000000-0005-0000-0000-000092120000}"/>
    <cellStyle name="SAPBEXHLevel0 4 2" xfId="4880" xr:uid="{00000000-0005-0000-0000-000093120000}"/>
    <cellStyle name="SAPBEXHLevel0 5" xfId="3842" xr:uid="{00000000-0005-0000-0000-000094120000}"/>
    <cellStyle name="SAPBEXHLevel0 5 2" xfId="4881" xr:uid="{00000000-0005-0000-0000-000095120000}"/>
    <cellStyle name="SAPBEXHLevel0 6" xfId="3843" xr:uid="{00000000-0005-0000-0000-000096120000}"/>
    <cellStyle name="SAPBEXHLevel0 7" xfId="3834" xr:uid="{00000000-0005-0000-0000-000097120000}"/>
    <cellStyle name="SAPBEXHLevel0_Income statement" xfId="1460" xr:uid="{00000000-0005-0000-0000-000098120000}"/>
    <cellStyle name="SAPBEXHLevel0X" xfId="909" xr:uid="{00000000-0005-0000-0000-000099120000}"/>
    <cellStyle name="SAPBEXHLevel0X 2" xfId="2180" xr:uid="{00000000-0005-0000-0000-00009A120000}"/>
    <cellStyle name="SAPBEXHLevel0X 2 2" xfId="3846" xr:uid="{00000000-0005-0000-0000-00009B120000}"/>
    <cellStyle name="SAPBEXHLevel0X 2 2 2" xfId="4882" xr:uid="{00000000-0005-0000-0000-00009C120000}"/>
    <cellStyle name="SAPBEXHLevel0X 2 3" xfId="3847" xr:uid="{00000000-0005-0000-0000-00009D120000}"/>
    <cellStyle name="SAPBEXHLevel0X 2 3 2" xfId="4883" xr:uid="{00000000-0005-0000-0000-00009E120000}"/>
    <cellStyle name="SAPBEXHLevel0X 2 4" xfId="3848" xr:uid="{00000000-0005-0000-0000-00009F120000}"/>
    <cellStyle name="SAPBEXHLevel0X 2 4 2" xfId="4884" xr:uid="{00000000-0005-0000-0000-0000A0120000}"/>
    <cellStyle name="SAPBEXHLevel0X 2 5" xfId="3849" xr:uid="{00000000-0005-0000-0000-0000A1120000}"/>
    <cellStyle name="SAPBEXHLevel0X 2 6" xfId="3845" xr:uid="{00000000-0005-0000-0000-0000A2120000}"/>
    <cellStyle name="SAPBEXHLevel0X 3" xfId="3850" xr:uid="{00000000-0005-0000-0000-0000A3120000}"/>
    <cellStyle name="SAPBEXHLevel0X 3 2" xfId="4885" xr:uid="{00000000-0005-0000-0000-0000A4120000}"/>
    <cellStyle name="SAPBEXHLevel0X 4" xfId="3851" xr:uid="{00000000-0005-0000-0000-0000A5120000}"/>
    <cellStyle name="SAPBEXHLevel0X 4 2" xfId="4886" xr:uid="{00000000-0005-0000-0000-0000A6120000}"/>
    <cellStyle name="SAPBEXHLevel0X 5" xfId="3852" xr:uid="{00000000-0005-0000-0000-0000A7120000}"/>
    <cellStyle name="SAPBEXHLevel0X 5 2" xfId="4887" xr:uid="{00000000-0005-0000-0000-0000A8120000}"/>
    <cellStyle name="SAPBEXHLevel0X 6" xfId="3853" xr:uid="{00000000-0005-0000-0000-0000A9120000}"/>
    <cellStyle name="SAPBEXHLevel0X 7" xfId="3844" xr:uid="{00000000-0005-0000-0000-0000AA120000}"/>
    <cellStyle name="SAPBEXHLevel0X_Income statement" xfId="1461" xr:uid="{00000000-0005-0000-0000-0000AB120000}"/>
    <cellStyle name="SAPBEXHLevel1" xfId="910" xr:uid="{00000000-0005-0000-0000-0000AC120000}"/>
    <cellStyle name="SAPBEXHLevel1 2" xfId="2181" xr:uid="{00000000-0005-0000-0000-0000AD120000}"/>
    <cellStyle name="SAPBEXHLevel1 2 2" xfId="3856" xr:uid="{00000000-0005-0000-0000-0000AE120000}"/>
    <cellStyle name="SAPBEXHLevel1 2 2 2" xfId="4888" xr:uid="{00000000-0005-0000-0000-0000AF120000}"/>
    <cellStyle name="SAPBEXHLevel1 2 3" xfId="3857" xr:uid="{00000000-0005-0000-0000-0000B0120000}"/>
    <cellStyle name="SAPBEXHLevel1 2 3 2" xfId="4889" xr:uid="{00000000-0005-0000-0000-0000B1120000}"/>
    <cellStyle name="SAPBEXHLevel1 2 4" xfId="3858" xr:uid="{00000000-0005-0000-0000-0000B2120000}"/>
    <cellStyle name="SAPBEXHLevel1 2 4 2" xfId="4890" xr:uid="{00000000-0005-0000-0000-0000B3120000}"/>
    <cellStyle name="SAPBEXHLevel1 2 5" xfId="3859" xr:uid="{00000000-0005-0000-0000-0000B4120000}"/>
    <cellStyle name="SAPBEXHLevel1 2 6" xfId="3855" xr:uid="{00000000-0005-0000-0000-0000B5120000}"/>
    <cellStyle name="SAPBEXHLevel1 3" xfId="3860" xr:uid="{00000000-0005-0000-0000-0000B6120000}"/>
    <cellStyle name="SAPBEXHLevel1 3 2" xfId="4891" xr:uid="{00000000-0005-0000-0000-0000B7120000}"/>
    <cellStyle name="SAPBEXHLevel1 4" xfId="3861" xr:uid="{00000000-0005-0000-0000-0000B8120000}"/>
    <cellStyle name="SAPBEXHLevel1 4 2" xfId="4892" xr:uid="{00000000-0005-0000-0000-0000B9120000}"/>
    <cellStyle name="SAPBEXHLevel1 5" xfId="3862" xr:uid="{00000000-0005-0000-0000-0000BA120000}"/>
    <cellStyle name="SAPBEXHLevel1 5 2" xfId="4893" xr:uid="{00000000-0005-0000-0000-0000BB120000}"/>
    <cellStyle name="SAPBEXHLevel1 6" xfId="3863" xr:uid="{00000000-0005-0000-0000-0000BC120000}"/>
    <cellStyle name="SAPBEXHLevel1 7" xfId="3854" xr:uid="{00000000-0005-0000-0000-0000BD120000}"/>
    <cellStyle name="SAPBEXHLevel1_Income statement" xfId="1462" xr:uid="{00000000-0005-0000-0000-0000BE120000}"/>
    <cellStyle name="SAPBEXHLevel1X" xfId="911" xr:uid="{00000000-0005-0000-0000-0000BF120000}"/>
    <cellStyle name="SAPBEXHLevel1X 2" xfId="2182" xr:uid="{00000000-0005-0000-0000-0000C0120000}"/>
    <cellStyle name="SAPBEXHLevel1X 2 2" xfId="3866" xr:uid="{00000000-0005-0000-0000-0000C1120000}"/>
    <cellStyle name="SAPBEXHLevel1X 2 2 2" xfId="4894" xr:uid="{00000000-0005-0000-0000-0000C2120000}"/>
    <cellStyle name="SAPBEXHLevel1X 2 3" xfId="3867" xr:uid="{00000000-0005-0000-0000-0000C3120000}"/>
    <cellStyle name="SAPBEXHLevel1X 2 3 2" xfId="4895" xr:uid="{00000000-0005-0000-0000-0000C4120000}"/>
    <cellStyle name="SAPBEXHLevel1X 2 4" xfId="3868" xr:uid="{00000000-0005-0000-0000-0000C5120000}"/>
    <cellStyle name="SAPBEXHLevel1X 2 4 2" xfId="4896" xr:uid="{00000000-0005-0000-0000-0000C6120000}"/>
    <cellStyle name="SAPBEXHLevel1X 2 5" xfId="3869" xr:uid="{00000000-0005-0000-0000-0000C7120000}"/>
    <cellStyle name="SAPBEXHLevel1X 2 6" xfId="3865" xr:uid="{00000000-0005-0000-0000-0000C8120000}"/>
    <cellStyle name="SAPBEXHLevel1X 3" xfId="3870" xr:uid="{00000000-0005-0000-0000-0000C9120000}"/>
    <cellStyle name="SAPBEXHLevel1X 3 2" xfId="4897" xr:uid="{00000000-0005-0000-0000-0000CA120000}"/>
    <cellStyle name="SAPBEXHLevel1X 4" xfId="3871" xr:uid="{00000000-0005-0000-0000-0000CB120000}"/>
    <cellStyle name="SAPBEXHLevel1X 4 2" xfId="4898" xr:uid="{00000000-0005-0000-0000-0000CC120000}"/>
    <cellStyle name="SAPBEXHLevel1X 5" xfId="3872" xr:uid="{00000000-0005-0000-0000-0000CD120000}"/>
    <cellStyle name="SAPBEXHLevel1X 5 2" xfId="4899" xr:uid="{00000000-0005-0000-0000-0000CE120000}"/>
    <cellStyle name="SAPBEXHLevel1X 6" xfId="3873" xr:uid="{00000000-0005-0000-0000-0000CF120000}"/>
    <cellStyle name="SAPBEXHLevel1X 7" xfId="3864" xr:uid="{00000000-0005-0000-0000-0000D0120000}"/>
    <cellStyle name="SAPBEXHLevel1X_Income statement" xfId="1463" xr:uid="{00000000-0005-0000-0000-0000D1120000}"/>
    <cellStyle name="SAPBEXHLevel2" xfId="912" xr:uid="{00000000-0005-0000-0000-0000D2120000}"/>
    <cellStyle name="SAPBEXHLevel2 2" xfId="2183" xr:uid="{00000000-0005-0000-0000-0000D3120000}"/>
    <cellStyle name="SAPBEXHLevel2 2 2" xfId="3876" xr:uid="{00000000-0005-0000-0000-0000D4120000}"/>
    <cellStyle name="SAPBEXHLevel2 2 2 2" xfId="4900" xr:uid="{00000000-0005-0000-0000-0000D5120000}"/>
    <cellStyle name="SAPBEXHLevel2 2 3" xfId="3877" xr:uid="{00000000-0005-0000-0000-0000D6120000}"/>
    <cellStyle name="SAPBEXHLevel2 2 3 2" xfId="4901" xr:uid="{00000000-0005-0000-0000-0000D7120000}"/>
    <cellStyle name="SAPBEXHLevel2 2 4" xfId="3878" xr:uid="{00000000-0005-0000-0000-0000D8120000}"/>
    <cellStyle name="SAPBEXHLevel2 2 4 2" xfId="4902" xr:uid="{00000000-0005-0000-0000-0000D9120000}"/>
    <cellStyle name="SAPBEXHLevel2 2 5" xfId="3879" xr:uid="{00000000-0005-0000-0000-0000DA120000}"/>
    <cellStyle name="SAPBEXHLevel2 2 6" xfId="3875" xr:uid="{00000000-0005-0000-0000-0000DB120000}"/>
    <cellStyle name="SAPBEXHLevel2 3" xfId="3880" xr:uid="{00000000-0005-0000-0000-0000DC120000}"/>
    <cellStyle name="SAPBEXHLevel2 3 2" xfId="4903" xr:uid="{00000000-0005-0000-0000-0000DD120000}"/>
    <cellStyle name="SAPBEXHLevel2 4" xfId="3881" xr:uid="{00000000-0005-0000-0000-0000DE120000}"/>
    <cellStyle name="SAPBEXHLevel2 4 2" xfId="4904" xr:uid="{00000000-0005-0000-0000-0000DF120000}"/>
    <cellStyle name="SAPBEXHLevel2 5" xfId="3882" xr:uid="{00000000-0005-0000-0000-0000E0120000}"/>
    <cellStyle name="SAPBEXHLevel2 5 2" xfId="4905" xr:uid="{00000000-0005-0000-0000-0000E1120000}"/>
    <cellStyle name="SAPBEXHLevel2 6" xfId="3883" xr:uid="{00000000-0005-0000-0000-0000E2120000}"/>
    <cellStyle name="SAPBEXHLevel2 7" xfId="3874" xr:uid="{00000000-0005-0000-0000-0000E3120000}"/>
    <cellStyle name="SAPBEXHLevel2_Income statement" xfId="1464" xr:uid="{00000000-0005-0000-0000-0000E4120000}"/>
    <cellStyle name="SAPBEXHLevel2X" xfId="913" xr:uid="{00000000-0005-0000-0000-0000E5120000}"/>
    <cellStyle name="SAPBEXHLevel2X 2" xfId="2184" xr:uid="{00000000-0005-0000-0000-0000E6120000}"/>
    <cellStyle name="SAPBEXHLevel2X 2 2" xfId="3886" xr:uid="{00000000-0005-0000-0000-0000E7120000}"/>
    <cellStyle name="SAPBEXHLevel2X 2 2 2" xfId="4906" xr:uid="{00000000-0005-0000-0000-0000E8120000}"/>
    <cellStyle name="SAPBEXHLevel2X 2 3" xfId="3887" xr:uid="{00000000-0005-0000-0000-0000E9120000}"/>
    <cellStyle name="SAPBEXHLevel2X 2 3 2" xfId="4907" xr:uid="{00000000-0005-0000-0000-0000EA120000}"/>
    <cellStyle name="SAPBEXHLevel2X 2 4" xfId="3888" xr:uid="{00000000-0005-0000-0000-0000EB120000}"/>
    <cellStyle name="SAPBEXHLevel2X 2 4 2" xfId="4908" xr:uid="{00000000-0005-0000-0000-0000EC120000}"/>
    <cellStyle name="SAPBEXHLevel2X 2 5" xfId="3889" xr:uid="{00000000-0005-0000-0000-0000ED120000}"/>
    <cellStyle name="SAPBEXHLevel2X 2 6" xfId="3885" xr:uid="{00000000-0005-0000-0000-0000EE120000}"/>
    <cellStyle name="SAPBEXHLevel2X 3" xfId="3890" xr:uid="{00000000-0005-0000-0000-0000EF120000}"/>
    <cellStyle name="SAPBEXHLevel2X 3 2" xfId="4909" xr:uid="{00000000-0005-0000-0000-0000F0120000}"/>
    <cellStyle name="SAPBEXHLevel2X 4" xfId="3891" xr:uid="{00000000-0005-0000-0000-0000F1120000}"/>
    <cellStyle name="SAPBEXHLevel2X 4 2" xfId="4910" xr:uid="{00000000-0005-0000-0000-0000F2120000}"/>
    <cellStyle name="SAPBEXHLevel2X 5" xfId="3892" xr:uid="{00000000-0005-0000-0000-0000F3120000}"/>
    <cellStyle name="SAPBEXHLevel2X 5 2" xfId="4911" xr:uid="{00000000-0005-0000-0000-0000F4120000}"/>
    <cellStyle name="SAPBEXHLevel2X 6" xfId="3893" xr:uid="{00000000-0005-0000-0000-0000F5120000}"/>
    <cellStyle name="SAPBEXHLevel2X 7" xfId="3884" xr:uid="{00000000-0005-0000-0000-0000F6120000}"/>
    <cellStyle name="SAPBEXHLevel2X_Income statement" xfId="1465" xr:uid="{00000000-0005-0000-0000-0000F7120000}"/>
    <cellStyle name="SAPBEXHLevel3" xfId="914" xr:uid="{00000000-0005-0000-0000-0000F8120000}"/>
    <cellStyle name="SAPBEXHLevel3 2" xfId="2185" xr:uid="{00000000-0005-0000-0000-0000F9120000}"/>
    <cellStyle name="SAPBEXHLevel3 2 2" xfId="3896" xr:uid="{00000000-0005-0000-0000-0000FA120000}"/>
    <cellStyle name="SAPBEXHLevel3 2 2 2" xfId="4912" xr:uid="{00000000-0005-0000-0000-0000FB120000}"/>
    <cellStyle name="SAPBEXHLevel3 2 3" xfId="3897" xr:uid="{00000000-0005-0000-0000-0000FC120000}"/>
    <cellStyle name="SAPBEXHLevel3 2 3 2" xfId="4913" xr:uid="{00000000-0005-0000-0000-0000FD120000}"/>
    <cellStyle name="SAPBEXHLevel3 2 4" xfId="3898" xr:uid="{00000000-0005-0000-0000-0000FE120000}"/>
    <cellStyle name="SAPBEXHLevel3 2 4 2" xfId="4914" xr:uid="{00000000-0005-0000-0000-0000FF120000}"/>
    <cellStyle name="SAPBEXHLevel3 2 5" xfId="3899" xr:uid="{00000000-0005-0000-0000-000000130000}"/>
    <cellStyle name="SAPBEXHLevel3 2 6" xfId="3895" xr:uid="{00000000-0005-0000-0000-000001130000}"/>
    <cellStyle name="SAPBEXHLevel3 3" xfId="3900" xr:uid="{00000000-0005-0000-0000-000002130000}"/>
    <cellStyle name="SAPBEXHLevel3 3 2" xfId="4915" xr:uid="{00000000-0005-0000-0000-000003130000}"/>
    <cellStyle name="SAPBEXHLevel3 4" xfId="3901" xr:uid="{00000000-0005-0000-0000-000004130000}"/>
    <cellStyle name="SAPBEXHLevel3 4 2" xfId="4916" xr:uid="{00000000-0005-0000-0000-000005130000}"/>
    <cellStyle name="SAPBEXHLevel3 5" xfId="3902" xr:uid="{00000000-0005-0000-0000-000006130000}"/>
    <cellStyle name="SAPBEXHLevel3 5 2" xfId="4917" xr:uid="{00000000-0005-0000-0000-000007130000}"/>
    <cellStyle name="SAPBEXHLevel3 6" xfId="3903" xr:uid="{00000000-0005-0000-0000-000008130000}"/>
    <cellStyle name="SAPBEXHLevel3 7" xfId="3894" xr:uid="{00000000-0005-0000-0000-000009130000}"/>
    <cellStyle name="SAPBEXHLevel3_Income statement" xfId="1466" xr:uid="{00000000-0005-0000-0000-00000A130000}"/>
    <cellStyle name="SAPBEXHLevel3X" xfId="915" xr:uid="{00000000-0005-0000-0000-00000B130000}"/>
    <cellStyle name="SAPBEXHLevel3X 2" xfId="2186" xr:uid="{00000000-0005-0000-0000-00000C130000}"/>
    <cellStyle name="SAPBEXHLevel3X 2 2" xfId="3906" xr:uid="{00000000-0005-0000-0000-00000D130000}"/>
    <cellStyle name="SAPBEXHLevel3X 2 2 2" xfId="4918" xr:uid="{00000000-0005-0000-0000-00000E130000}"/>
    <cellStyle name="SAPBEXHLevel3X 2 3" xfId="3907" xr:uid="{00000000-0005-0000-0000-00000F130000}"/>
    <cellStyle name="SAPBEXHLevel3X 2 3 2" xfId="4919" xr:uid="{00000000-0005-0000-0000-000010130000}"/>
    <cellStyle name="SAPBEXHLevel3X 2 4" xfId="3908" xr:uid="{00000000-0005-0000-0000-000011130000}"/>
    <cellStyle name="SAPBEXHLevel3X 2 4 2" xfId="4920" xr:uid="{00000000-0005-0000-0000-000012130000}"/>
    <cellStyle name="SAPBEXHLevel3X 2 5" xfId="3909" xr:uid="{00000000-0005-0000-0000-000013130000}"/>
    <cellStyle name="SAPBEXHLevel3X 2 6" xfId="3905" xr:uid="{00000000-0005-0000-0000-000014130000}"/>
    <cellStyle name="SAPBEXHLevel3X 3" xfId="3910" xr:uid="{00000000-0005-0000-0000-000015130000}"/>
    <cellStyle name="SAPBEXHLevel3X 3 2" xfId="4921" xr:uid="{00000000-0005-0000-0000-000016130000}"/>
    <cellStyle name="SAPBEXHLevel3X 4" xfId="3911" xr:uid="{00000000-0005-0000-0000-000017130000}"/>
    <cellStyle name="SAPBEXHLevel3X 4 2" xfId="4922" xr:uid="{00000000-0005-0000-0000-000018130000}"/>
    <cellStyle name="SAPBEXHLevel3X 5" xfId="3912" xr:uid="{00000000-0005-0000-0000-000019130000}"/>
    <cellStyle name="SAPBEXHLevel3X 5 2" xfId="4923" xr:uid="{00000000-0005-0000-0000-00001A130000}"/>
    <cellStyle name="SAPBEXHLevel3X 6" xfId="3913" xr:uid="{00000000-0005-0000-0000-00001B130000}"/>
    <cellStyle name="SAPBEXHLevel3X 7" xfId="3904" xr:uid="{00000000-0005-0000-0000-00001C130000}"/>
    <cellStyle name="SAPBEXHLevel3X_Income statement" xfId="1467" xr:uid="{00000000-0005-0000-0000-00001D130000}"/>
    <cellStyle name="SAPBEXresData" xfId="916" xr:uid="{00000000-0005-0000-0000-00001E130000}"/>
    <cellStyle name="SAPBEXresData 2" xfId="3915" xr:uid="{00000000-0005-0000-0000-00001F130000}"/>
    <cellStyle name="SAPBEXresData 2 2" xfId="3916" xr:uid="{00000000-0005-0000-0000-000020130000}"/>
    <cellStyle name="SAPBEXresData 2 2 2" xfId="4924" xr:uid="{00000000-0005-0000-0000-000021130000}"/>
    <cellStyle name="SAPBEXresData 2 3" xfId="3917" xr:uid="{00000000-0005-0000-0000-000022130000}"/>
    <cellStyle name="SAPBEXresData 2 3 2" xfId="4925" xr:uid="{00000000-0005-0000-0000-000023130000}"/>
    <cellStyle name="SAPBEXresData 2 4" xfId="3918" xr:uid="{00000000-0005-0000-0000-000024130000}"/>
    <cellStyle name="SAPBEXresData 2 4 2" xfId="4926" xr:uid="{00000000-0005-0000-0000-000025130000}"/>
    <cellStyle name="SAPBEXresData 2 5" xfId="3919" xr:uid="{00000000-0005-0000-0000-000026130000}"/>
    <cellStyle name="SAPBEXresData 3" xfId="3920" xr:uid="{00000000-0005-0000-0000-000027130000}"/>
    <cellStyle name="SAPBEXresData 3 2" xfId="4927" xr:uid="{00000000-0005-0000-0000-000028130000}"/>
    <cellStyle name="SAPBEXresData 4" xfId="3921" xr:uid="{00000000-0005-0000-0000-000029130000}"/>
    <cellStyle name="SAPBEXresData 4 2" xfId="4928" xr:uid="{00000000-0005-0000-0000-00002A130000}"/>
    <cellStyle name="SAPBEXresData 5" xfId="3922" xr:uid="{00000000-0005-0000-0000-00002B130000}"/>
    <cellStyle name="SAPBEXresData 5 2" xfId="4929" xr:uid="{00000000-0005-0000-0000-00002C130000}"/>
    <cellStyle name="SAPBEXresData 6" xfId="3923" xr:uid="{00000000-0005-0000-0000-00002D130000}"/>
    <cellStyle name="SAPBEXresDataEmph" xfId="917" xr:uid="{00000000-0005-0000-0000-00002E130000}"/>
    <cellStyle name="SAPBEXresDataEmph 2" xfId="3924" xr:uid="{00000000-0005-0000-0000-00002F130000}"/>
    <cellStyle name="SAPBEXresDataEmph 2 2" xfId="3925" xr:uid="{00000000-0005-0000-0000-000030130000}"/>
    <cellStyle name="SAPBEXresDataEmph 2 2 2" xfId="4930" xr:uid="{00000000-0005-0000-0000-000031130000}"/>
    <cellStyle name="SAPBEXresDataEmph 2 3" xfId="3926" xr:uid="{00000000-0005-0000-0000-000032130000}"/>
    <cellStyle name="SAPBEXresDataEmph 2 3 2" xfId="4931" xr:uid="{00000000-0005-0000-0000-000033130000}"/>
    <cellStyle name="SAPBEXresDataEmph 2 4" xfId="3927" xr:uid="{00000000-0005-0000-0000-000034130000}"/>
    <cellStyle name="SAPBEXresDataEmph 2 4 2" xfId="4932" xr:uid="{00000000-0005-0000-0000-000035130000}"/>
    <cellStyle name="SAPBEXresDataEmph 2 5" xfId="3928" xr:uid="{00000000-0005-0000-0000-000036130000}"/>
    <cellStyle name="SAPBEXresDataEmph 3" xfId="3929" xr:uid="{00000000-0005-0000-0000-000037130000}"/>
    <cellStyle name="SAPBEXresDataEmph 3 2" xfId="4933" xr:uid="{00000000-0005-0000-0000-000038130000}"/>
    <cellStyle name="SAPBEXresDataEmph 4" xfId="3930" xr:uid="{00000000-0005-0000-0000-000039130000}"/>
    <cellStyle name="SAPBEXresDataEmph 4 2" xfId="4934" xr:uid="{00000000-0005-0000-0000-00003A130000}"/>
    <cellStyle name="SAPBEXresDataEmph 5" xfId="3931" xr:uid="{00000000-0005-0000-0000-00003B130000}"/>
    <cellStyle name="SAPBEXresDataEmph 5 2" xfId="4935" xr:uid="{00000000-0005-0000-0000-00003C130000}"/>
    <cellStyle name="SAPBEXresDataEmph 6" xfId="3932" xr:uid="{00000000-0005-0000-0000-00003D130000}"/>
    <cellStyle name="SAPBEXresExc1" xfId="918" xr:uid="{00000000-0005-0000-0000-00003E130000}"/>
    <cellStyle name="SAPBEXresExc1Emph" xfId="919" xr:uid="{00000000-0005-0000-0000-00003F130000}"/>
    <cellStyle name="SAPBEXresExc2" xfId="920" xr:uid="{00000000-0005-0000-0000-000040130000}"/>
    <cellStyle name="SAPBEXresExc2Emph" xfId="921" xr:uid="{00000000-0005-0000-0000-000041130000}"/>
    <cellStyle name="SAPBEXresItem" xfId="922" xr:uid="{00000000-0005-0000-0000-000042130000}"/>
    <cellStyle name="SAPBEXresItem 2" xfId="3934" xr:uid="{00000000-0005-0000-0000-000043130000}"/>
    <cellStyle name="SAPBEXresItem 2 2" xfId="3935" xr:uid="{00000000-0005-0000-0000-000044130000}"/>
    <cellStyle name="SAPBEXresItem 2 2 2" xfId="4936" xr:uid="{00000000-0005-0000-0000-000045130000}"/>
    <cellStyle name="SAPBEXresItem 2 3" xfId="3936" xr:uid="{00000000-0005-0000-0000-000046130000}"/>
    <cellStyle name="SAPBEXresItem 2 3 2" xfId="4937" xr:uid="{00000000-0005-0000-0000-000047130000}"/>
    <cellStyle name="SAPBEXresItem 2 4" xfId="3937" xr:uid="{00000000-0005-0000-0000-000048130000}"/>
    <cellStyle name="SAPBEXresItem 2 4 2" xfId="4938" xr:uid="{00000000-0005-0000-0000-000049130000}"/>
    <cellStyle name="SAPBEXresItem 2 5" xfId="3938" xr:uid="{00000000-0005-0000-0000-00004A130000}"/>
    <cellStyle name="SAPBEXresItem 3" xfId="3939" xr:uid="{00000000-0005-0000-0000-00004B130000}"/>
    <cellStyle name="SAPBEXresItem 3 2" xfId="4939" xr:uid="{00000000-0005-0000-0000-00004C130000}"/>
    <cellStyle name="SAPBEXresItem 4" xfId="3940" xr:uid="{00000000-0005-0000-0000-00004D130000}"/>
    <cellStyle name="SAPBEXresItem 4 2" xfId="4940" xr:uid="{00000000-0005-0000-0000-00004E130000}"/>
    <cellStyle name="SAPBEXresItem 5" xfId="3941" xr:uid="{00000000-0005-0000-0000-00004F130000}"/>
    <cellStyle name="SAPBEXresItem 5 2" xfId="4941" xr:uid="{00000000-0005-0000-0000-000050130000}"/>
    <cellStyle name="SAPBEXresItem 6" xfId="3942" xr:uid="{00000000-0005-0000-0000-000051130000}"/>
    <cellStyle name="SAPBEXresItemX" xfId="923" xr:uid="{00000000-0005-0000-0000-000052130000}"/>
    <cellStyle name="SAPBEXresItemX 2" xfId="2187" xr:uid="{00000000-0005-0000-0000-000053130000}"/>
    <cellStyle name="SAPBEXresItemX 2 2" xfId="3945" xr:uid="{00000000-0005-0000-0000-000054130000}"/>
    <cellStyle name="SAPBEXresItemX 2 2 2" xfId="4942" xr:uid="{00000000-0005-0000-0000-000055130000}"/>
    <cellStyle name="SAPBEXresItemX 2 3" xfId="3946" xr:uid="{00000000-0005-0000-0000-000056130000}"/>
    <cellStyle name="SAPBEXresItemX 2 3 2" xfId="4943" xr:uid="{00000000-0005-0000-0000-000057130000}"/>
    <cellStyle name="SAPBEXresItemX 2 4" xfId="3947" xr:uid="{00000000-0005-0000-0000-000058130000}"/>
    <cellStyle name="SAPBEXresItemX 2 4 2" xfId="4944" xr:uid="{00000000-0005-0000-0000-000059130000}"/>
    <cellStyle name="SAPBEXresItemX 2 5" xfId="3948" xr:uid="{00000000-0005-0000-0000-00005A130000}"/>
    <cellStyle name="SAPBEXresItemX 2 6" xfId="3944" xr:uid="{00000000-0005-0000-0000-00005B130000}"/>
    <cellStyle name="SAPBEXresItemX 3" xfId="3949" xr:uid="{00000000-0005-0000-0000-00005C130000}"/>
    <cellStyle name="SAPBEXresItemX 3 2" xfId="4945" xr:uid="{00000000-0005-0000-0000-00005D130000}"/>
    <cellStyle name="SAPBEXresItemX 4" xfId="3950" xr:uid="{00000000-0005-0000-0000-00005E130000}"/>
    <cellStyle name="SAPBEXresItemX 4 2" xfId="4946" xr:uid="{00000000-0005-0000-0000-00005F130000}"/>
    <cellStyle name="SAPBEXresItemX 5" xfId="3951" xr:uid="{00000000-0005-0000-0000-000060130000}"/>
    <cellStyle name="SAPBEXresItemX 5 2" xfId="4947" xr:uid="{00000000-0005-0000-0000-000061130000}"/>
    <cellStyle name="SAPBEXresItemX 6" xfId="3952" xr:uid="{00000000-0005-0000-0000-000062130000}"/>
    <cellStyle name="SAPBEXresItemX 7" xfId="3943" xr:uid="{00000000-0005-0000-0000-000063130000}"/>
    <cellStyle name="SAPBEXresItemX_Income statement" xfId="1468" xr:uid="{00000000-0005-0000-0000-000064130000}"/>
    <cellStyle name="SAPBEXstdData" xfId="924" xr:uid="{00000000-0005-0000-0000-000065130000}"/>
    <cellStyle name="SAPBEXstdData 2" xfId="3953" xr:uid="{00000000-0005-0000-0000-000066130000}"/>
    <cellStyle name="SAPBEXstdData 2 2" xfId="3954" xr:uid="{00000000-0005-0000-0000-000067130000}"/>
    <cellStyle name="SAPBEXstdData 2 2 2" xfId="4948" xr:uid="{00000000-0005-0000-0000-000068130000}"/>
    <cellStyle name="SAPBEXstdData 2 3" xfId="3955" xr:uid="{00000000-0005-0000-0000-000069130000}"/>
    <cellStyle name="SAPBEXstdData 2 3 2" xfId="4949" xr:uid="{00000000-0005-0000-0000-00006A130000}"/>
    <cellStyle name="SAPBEXstdData 2 4" xfId="3956" xr:uid="{00000000-0005-0000-0000-00006B130000}"/>
    <cellStyle name="SAPBEXstdData 2 4 2" xfId="4950" xr:uid="{00000000-0005-0000-0000-00006C130000}"/>
    <cellStyle name="SAPBEXstdData 2 5" xfId="3957" xr:uid="{00000000-0005-0000-0000-00006D130000}"/>
    <cellStyle name="SAPBEXstdData 3" xfId="3958" xr:uid="{00000000-0005-0000-0000-00006E130000}"/>
    <cellStyle name="SAPBEXstdData 3 2" xfId="4951" xr:uid="{00000000-0005-0000-0000-00006F130000}"/>
    <cellStyle name="SAPBEXstdData 4" xfId="3959" xr:uid="{00000000-0005-0000-0000-000070130000}"/>
    <cellStyle name="SAPBEXstdData 4 2" xfId="4952" xr:uid="{00000000-0005-0000-0000-000071130000}"/>
    <cellStyle name="SAPBEXstdData 5" xfId="3960" xr:uid="{00000000-0005-0000-0000-000072130000}"/>
    <cellStyle name="SAPBEXstdData 5 2" xfId="4953" xr:uid="{00000000-0005-0000-0000-000073130000}"/>
    <cellStyle name="SAPBEXstdData 6" xfId="3961" xr:uid="{00000000-0005-0000-0000-000074130000}"/>
    <cellStyle name="SAPBEXstdDataEmph" xfId="925" xr:uid="{00000000-0005-0000-0000-000075130000}"/>
    <cellStyle name="SAPBEXstdDataEmph 2" xfId="3962" xr:uid="{00000000-0005-0000-0000-000076130000}"/>
    <cellStyle name="SAPBEXstdDataEmph 2 2" xfId="3963" xr:uid="{00000000-0005-0000-0000-000077130000}"/>
    <cellStyle name="SAPBEXstdDataEmph 2 2 2" xfId="4954" xr:uid="{00000000-0005-0000-0000-000078130000}"/>
    <cellStyle name="SAPBEXstdDataEmph 2 3" xfId="3964" xr:uid="{00000000-0005-0000-0000-000079130000}"/>
    <cellStyle name="SAPBEXstdDataEmph 2 3 2" xfId="4955" xr:uid="{00000000-0005-0000-0000-00007A130000}"/>
    <cellStyle name="SAPBEXstdDataEmph 2 4" xfId="3965" xr:uid="{00000000-0005-0000-0000-00007B130000}"/>
    <cellStyle name="SAPBEXstdDataEmph 2 4 2" xfId="4956" xr:uid="{00000000-0005-0000-0000-00007C130000}"/>
    <cellStyle name="SAPBEXstdDataEmph 2 5" xfId="3966" xr:uid="{00000000-0005-0000-0000-00007D130000}"/>
    <cellStyle name="SAPBEXstdDataEmph 3" xfId="3967" xr:uid="{00000000-0005-0000-0000-00007E130000}"/>
    <cellStyle name="SAPBEXstdDataEmph 3 2" xfId="4957" xr:uid="{00000000-0005-0000-0000-00007F130000}"/>
    <cellStyle name="SAPBEXstdDataEmph 4" xfId="3968" xr:uid="{00000000-0005-0000-0000-000080130000}"/>
    <cellStyle name="SAPBEXstdDataEmph 4 2" xfId="4958" xr:uid="{00000000-0005-0000-0000-000081130000}"/>
    <cellStyle name="SAPBEXstdDataEmph 5" xfId="3969" xr:uid="{00000000-0005-0000-0000-000082130000}"/>
    <cellStyle name="SAPBEXstdDataEmph 5 2" xfId="4959" xr:uid="{00000000-0005-0000-0000-000083130000}"/>
    <cellStyle name="SAPBEXstdDataEmph 6" xfId="3970" xr:uid="{00000000-0005-0000-0000-000084130000}"/>
    <cellStyle name="SAPBEXstdExc1" xfId="926" xr:uid="{00000000-0005-0000-0000-000085130000}"/>
    <cellStyle name="SAPBEXstdExc1Emph" xfId="927" xr:uid="{00000000-0005-0000-0000-000086130000}"/>
    <cellStyle name="SAPBEXstdExc2" xfId="928" xr:uid="{00000000-0005-0000-0000-000087130000}"/>
    <cellStyle name="SAPBEXstdExc2Emph" xfId="929" xr:uid="{00000000-0005-0000-0000-000088130000}"/>
    <cellStyle name="SAPBEXstdItem" xfId="930" xr:uid="{00000000-0005-0000-0000-000089130000}"/>
    <cellStyle name="SAPBEXstdItem 2" xfId="3971" xr:uid="{00000000-0005-0000-0000-00008A130000}"/>
    <cellStyle name="SAPBEXstdItem 2 2" xfId="3972" xr:uid="{00000000-0005-0000-0000-00008B130000}"/>
    <cellStyle name="SAPBEXstdItem 2 2 2" xfId="4960" xr:uid="{00000000-0005-0000-0000-00008C130000}"/>
    <cellStyle name="SAPBEXstdItem 2 3" xfId="3973" xr:uid="{00000000-0005-0000-0000-00008D130000}"/>
    <cellStyle name="SAPBEXstdItem 2 3 2" xfId="4961" xr:uid="{00000000-0005-0000-0000-00008E130000}"/>
    <cellStyle name="SAPBEXstdItem 2 4" xfId="3974" xr:uid="{00000000-0005-0000-0000-00008F130000}"/>
    <cellStyle name="SAPBEXstdItem 2 4 2" xfId="4962" xr:uid="{00000000-0005-0000-0000-000090130000}"/>
    <cellStyle name="SAPBEXstdItem 2 5" xfId="3975" xr:uid="{00000000-0005-0000-0000-000091130000}"/>
    <cellStyle name="SAPBEXstdItem 3" xfId="3976" xr:uid="{00000000-0005-0000-0000-000092130000}"/>
    <cellStyle name="SAPBEXstdItem 3 2" xfId="4963" xr:uid="{00000000-0005-0000-0000-000093130000}"/>
    <cellStyle name="SAPBEXstdItem 4" xfId="3977" xr:uid="{00000000-0005-0000-0000-000094130000}"/>
    <cellStyle name="SAPBEXstdItem 4 2" xfId="4964" xr:uid="{00000000-0005-0000-0000-000095130000}"/>
    <cellStyle name="SAPBEXstdItem 5" xfId="3978" xr:uid="{00000000-0005-0000-0000-000096130000}"/>
    <cellStyle name="SAPBEXstdItem 5 2" xfId="4965" xr:uid="{00000000-0005-0000-0000-000097130000}"/>
    <cellStyle name="SAPBEXstdItem 6" xfId="3979" xr:uid="{00000000-0005-0000-0000-000098130000}"/>
    <cellStyle name="SAPBEXstdItemX" xfId="931" xr:uid="{00000000-0005-0000-0000-000099130000}"/>
    <cellStyle name="SAPBEXstdItemX 2" xfId="2189" xr:uid="{00000000-0005-0000-0000-00009A130000}"/>
    <cellStyle name="SAPBEXstdItemX 2 2" xfId="3982" xr:uid="{00000000-0005-0000-0000-00009B130000}"/>
    <cellStyle name="SAPBEXstdItemX 2 2 2" xfId="4966" xr:uid="{00000000-0005-0000-0000-00009C130000}"/>
    <cellStyle name="SAPBEXstdItemX 2 3" xfId="3983" xr:uid="{00000000-0005-0000-0000-00009D130000}"/>
    <cellStyle name="SAPBEXstdItemX 2 3 2" xfId="4967" xr:uid="{00000000-0005-0000-0000-00009E130000}"/>
    <cellStyle name="SAPBEXstdItemX 2 4" xfId="3984" xr:uid="{00000000-0005-0000-0000-00009F130000}"/>
    <cellStyle name="SAPBEXstdItemX 2 4 2" xfId="4968" xr:uid="{00000000-0005-0000-0000-0000A0130000}"/>
    <cellStyle name="SAPBEXstdItemX 2 5" xfId="3985" xr:uid="{00000000-0005-0000-0000-0000A1130000}"/>
    <cellStyle name="SAPBEXstdItemX 2 6" xfId="3981" xr:uid="{00000000-0005-0000-0000-0000A2130000}"/>
    <cellStyle name="SAPBEXstdItemX 3" xfId="3986" xr:uid="{00000000-0005-0000-0000-0000A3130000}"/>
    <cellStyle name="SAPBEXstdItemX 3 2" xfId="4969" xr:uid="{00000000-0005-0000-0000-0000A4130000}"/>
    <cellStyle name="SAPBEXstdItemX 4" xfId="3987" xr:uid="{00000000-0005-0000-0000-0000A5130000}"/>
    <cellStyle name="SAPBEXstdItemX 4 2" xfId="4970" xr:uid="{00000000-0005-0000-0000-0000A6130000}"/>
    <cellStyle name="SAPBEXstdItemX 5" xfId="3988" xr:uid="{00000000-0005-0000-0000-0000A7130000}"/>
    <cellStyle name="SAPBEXstdItemX 5 2" xfId="4971" xr:uid="{00000000-0005-0000-0000-0000A8130000}"/>
    <cellStyle name="SAPBEXstdItemX 6" xfId="3989" xr:uid="{00000000-0005-0000-0000-0000A9130000}"/>
    <cellStyle name="SAPBEXstdItemX 7" xfId="3980" xr:uid="{00000000-0005-0000-0000-0000AA130000}"/>
    <cellStyle name="SAPBEXstdItemX_Income statement" xfId="1469" xr:uid="{00000000-0005-0000-0000-0000AB130000}"/>
    <cellStyle name="SAPBEXsubData" xfId="932" xr:uid="{00000000-0005-0000-0000-0000AC130000}"/>
    <cellStyle name="SAPBEXsubData 10" xfId="6212" xr:uid="{00000000-0005-0000-0000-0000AD130000}"/>
    <cellStyle name="SAPBEXsubData 2" xfId="2190" xr:uid="{00000000-0005-0000-0000-0000AE130000}"/>
    <cellStyle name="SAPBEXsubData 2 10" xfId="5963" xr:uid="{00000000-0005-0000-0000-0000AF130000}"/>
    <cellStyle name="SAPBEXsubData 2 11" xfId="6223" xr:uid="{00000000-0005-0000-0000-0000B0130000}"/>
    <cellStyle name="SAPBEXsubData 2 2" xfId="2357" xr:uid="{00000000-0005-0000-0000-0000B1130000}"/>
    <cellStyle name="SAPBEXsubData 2 2 10" xfId="6248" xr:uid="{00000000-0005-0000-0000-0000B2130000}"/>
    <cellStyle name="SAPBEXsubData 2 2 2" xfId="2381" xr:uid="{00000000-0005-0000-0000-0000B3130000}"/>
    <cellStyle name="SAPBEXsubData 2 2 2 2" xfId="2416" xr:uid="{00000000-0005-0000-0000-0000B4130000}"/>
    <cellStyle name="SAPBEXsubData 2 2 2 2 2" xfId="5856" xr:uid="{00000000-0005-0000-0000-0000B5130000}"/>
    <cellStyle name="SAPBEXsubData 2 2 2 2 3" xfId="5915" xr:uid="{00000000-0005-0000-0000-0000B6130000}"/>
    <cellStyle name="SAPBEXsubData 2 2 2 2 4" xfId="6130" xr:uid="{00000000-0005-0000-0000-0000B7130000}"/>
    <cellStyle name="SAPBEXsubData 2 2 2 2 5" xfId="5936" xr:uid="{00000000-0005-0000-0000-0000B8130000}"/>
    <cellStyle name="SAPBEXsubData 2 2 2 2 6" xfId="5882" xr:uid="{00000000-0005-0000-0000-0000B9130000}"/>
    <cellStyle name="SAPBEXsubData 2 2 2 2 7" xfId="5976" xr:uid="{00000000-0005-0000-0000-0000BA130000}"/>
    <cellStyle name="SAPBEXsubData 2 2 2 2 8" xfId="6301" xr:uid="{00000000-0005-0000-0000-0000BB130000}"/>
    <cellStyle name="SAPBEXsubData 2 2 2 3" xfId="5821" xr:uid="{00000000-0005-0000-0000-0000BC130000}"/>
    <cellStyle name="SAPBEXsubData 2 2 2 4" xfId="5603" xr:uid="{00000000-0005-0000-0000-0000BD130000}"/>
    <cellStyle name="SAPBEXsubData 2 2 2 5" xfId="6150" xr:uid="{00000000-0005-0000-0000-0000BE130000}"/>
    <cellStyle name="SAPBEXsubData 2 2 2 6" xfId="6169" xr:uid="{00000000-0005-0000-0000-0000BF130000}"/>
    <cellStyle name="SAPBEXsubData 2 2 2 7" xfId="6185" xr:uid="{00000000-0005-0000-0000-0000C0130000}"/>
    <cellStyle name="SAPBEXsubData 2 2 2 8" xfId="6201" xr:uid="{00000000-0005-0000-0000-0000C1130000}"/>
    <cellStyle name="SAPBEXsubData 2 2 2 9" xfId="6266" xr:uid="{00000000-0005-0000-0000-0000C2130000}"/>
    <cellStyle name="SAPBEXsubData 2 2 3" xfId="2398" xr:uid="{00000000-0005-0000-0000-0000C3130000}"/>
    <cellStyle name="SAPBEXsubData 2 2 3 2" xfId="5838" xr:uid="{00000000-0005-0000-0000-0000C4130000}"/>
    <cellStyle name="SAPBEXsubData 2 2 3 3" xfId="5720" xr:uid="{00000000-0005-0000-0000-0000C5130000}"/>
    <cellStyle name="SAPBEXsubData 2 2 3 4" xfId="5777" xr:uid="{00000000-0005-0000-0000-0000C6130000}"/>
    <cellStyle name="SAPBEXsubData 2 2 3 5" xfId="6027" xr:uid="{00000000-0005-0000-0000-0000C7130000}"/>
    <cellStyle name="SAPBEXsubData 2 2 3 6" xfId="5739" xr:uid="{00000000-0005-0000-0000-0000C8130000}"/>
    <cellStyle name="SAPBEXsubData 2 2 3 7" xfId="6072" xr:uid="{00000000-0005-0000-0000-0000C9130000}"/>
    <cellStyle name="SAPBEXsubData 2 2 3 8" xfId="6283" xr:uid="{00000000-0005-0000-0000-0000CA130000}"/>
    <cellStyle name="SAPBEXsubData 2 2 4" xfId="5803" xr:uid="{00000000-0005-0000-0000-0000CB130000}"/>
    <cellStyle name="SAPBEXsubData 2 2 5" xfId="5501" xr:uid="{00000000-0005-0000-0000-0000CC130000}"/>
    <cellStyle name="SAPBEXsubData 2 2 6" xfId="6004" xr:uid="{00000000-0005-0000-0000-0000CD130000}"/>
    <cellStyle name="SAPBEXsubData 2 2 7" xfId="5726" xr:uid="{00000000-0005-0000-0000-0000CE130000}"/>
    <cellStyle name="SAPBEXsubData 2 2 8" xfId="6003" xr:uid="{00000000-0005-0000-0000-0000CF130000}"/>
    <cellStyle name="SAPBEXsubData 2 2 9" xfId="5881" xr:uid="{00000000-0005-0000-0000-0000D0130000}"/>
    <cellStyle name="SAPBEXsubData 2 3" xfId="2371" xr:uid="{00000000-0005-0000-0000-0000D1130000}"/>
    <cellStyle name="SAPBEXsubData 2 3 2" xfId="2406" xr:uid="{00000000-0005-0000-0000-0000D2130000}"/>
    <cellStyle name="SAPBEXsubData 2 3 2 2" xfId="5846" xr:uid="{00000000-0005-0000-0000-0000D3130000}"/>
    <cellStyle name="SAPBEXsubData 2 3 2 3" xfId="5710" xr:uid="{00000000-0005-0000-0000-0000D4130000}"/>
    <cellStyle name="SAPBEXsubData 2 3 2 4" xfId="6086" xr:uid="{00000000-0005-0000-0000-0000D5130000}"/>
    <cellStyle name="SAPBEXsubData 2 3 2 5" xfId="6026" xr:uid="{00000000-0005-0000-0000-0000D6130000}"/>
    <cellStyle name="SAPBEXsubData 2 3 2 6" xfId="5942" xr:uid="{00000000-0005-0000-0000-0000D7130000}"/>
    <cellStyle name="SAPBEXsubData 2 3 2 7" xfId="5912" xr:uid="{00000000-0005-0000-0000-0000D8130000}"/>
    <cellStyle name="SAPBEXsubData 2 3 2 8" xfId="6291" xr:uid="{00000000-0005-0000-0000-0000D9130000}"/>
    <cellStyle name="SAPBEXsubData 2 3 3" xfId="5811" xr:uid="{00000000-0005-0000-0000-0000DA130000}"/>
    <cellStyle name="SAPBEXsubData 2 3 4" xfId="5480" xr:uid="{00000000-0005-0000-0000-0000DB130000}"/>
    <cellStyle name="SAPBEXsubData 2 3 5" xfId="6062" xr:uid="{00000000-0005-0000-0000-0000DC130000}"/>
    <cellStyle name="SAPBEXsubData 2 3 6" xfId="5969" xr:uid="{00000000-0005-0000-0000-0000DD130000}"/>
    <cellStyle name="SAPBEXsubData 2 3 7" xfId="5574" xr:uid="{00000000-0005-0000-0000-0000DE130000}"/>
    <cellStyle name="SAPBEXsubData 2 3 8" xfId="6058" xr:uid="{00000000-0005-0000-0000-0000DF130000}"/>
    <cellStyle name="SAPBEXsubData 2 3 9" xfId="6256" xr:uid="{00000000-0005-0000-0000-0000E0130000}"/>
    <cellStyle name="SAPBEXsubData 2 4" xfId="2304" xr:uid="{00000000-0005-0000-0000-0000E1130000}"/>
    <cellStyle name="SAPBEXsubData 2 4 2" xfId="5784" xr:uid="{00000000-0005-0000-0000-0000E2130000}"/>
    <cellStyle name="SAPBEXsubData 2 4 3" xfId="5695" xr:uid="{00000000-0005-0000-0000-0000E3130000}"/>
    <cellStyle name="SAPBEXsubData 2 4 4" xfId="5460" xr:uid="{00000000-0005-0000-0000-0000E4130000}"/>
    <cellStyle name="SAPBEXsubData 2 4 5" xfId="6077" xr:uid="{00000000-0005-0000-0000-0000E5130000}"/>
    <cellStyle name="SAPBEXsubData 2 4 6" xfId="5885" xr:uid="{00000000-0005-0000-0000-0000E6130000}"/>
    <cellStyle name="SAPBEXsubData 2 4 7" xfId="5716" xr:uid="{00000000-0005-0000-0000-0000E7130000}"/>
    <cellStyle name="SAPBEXsubData 2 4 8" xfId="6232" xr:uid="{00000000-0005-0000-0000-0000E8130000}"/>
    <cellStyle name="SAPBEXsubData 2 5" xfId="5768" xr:uid="{00000000-0005-0000-0000-0000E9130000}"/>
    <cellStyle name="SAPBEXsubData 2 6" xfId="6110" xr:uid="{00000000-0005-0000-0000-0000EA130000}"/>
    <cellStyle name="SAPBEXsubData 2 7" xfId="5908" xr:uid="{00000000-0005-0000-0000-0000EB130000}"/>
    <cellStyle name="SAPBEXsubData 2 8" xfId="5974" xr:uid="{00000000-0005-0000-0000-0000EC130000}"/>
    <cellStyle name="SAPBEXsubData 2 9" xfId="5679" xr:uid="{00000000-0005-0000-0000-0000ED130000}"/>
    <cellStyle name="SAPBEXsubData 3" xfId="2093" xr:uid="{00000000-0005-0000-0000-0000EE130000}"/>
    <cellStyle name="SAPBEXsubData 3 2" xfId="2303" xr:uid="{00000000-0005-0000-0000-0000EF130000}"/>
    <cellStyle name="SAPBEXsubData 3 2 2" xfId="5783" xr:uid="{00000000-0005-0000-0000-0000F0130000}"/>
    <cellStyle name="SAPBEXsubData 3 2 3" xfId="5713" xr:uid="{00000000-0005-0000-0000-0000F1130000}"/>
    <cellStyle name="SAPBEXsubData 3 2 4" xfId="5683" xr:uid="{00000000-0005-0000-0000-0000F2130000}"/>
    <cellStyle name="SAPBEXsubData 3 2 5" xfId="5585" xr:uid="{00000000-0005-0000-0000-0000F3130000}"/>
    <cellStyle name="SAPBEXsubData 3 2 6" xfId="5972" xr:uid="{00000000-0005-0000-0000-0000F4130000}"/>
    <cellStyle name="SAPBEXsubData 3 2 7" xfId="5586" xr:uid="{00000000-0005-0000-0000-0000F5130000}"/>
    <cellStyle name="SAPBEXsubData 3 2 8" xfId="6231" xr:uid="{00000000-0005-0000-0000-0000F6130000}"/>
    <cellStyle name="SAPBEXsubData 3 3" xfId="5750" xr:uid="{00000000-0005-0000-0000-0000F7130000}"/>
    <cellStyle name="SAPBEXsubData 3 4" xfId="5929" xr:uid="{00000000-0005-0000-0000-0000F8130000}"/>
    <cellStyle name="SAPBEXsubData 3 5" xfId="6008" xr:uid="{00000000-0005-0000-0000-0000F9130000}"/>
    <cellStyle name="SAPBEXsubData 3 6" xfId="6029" xr:uid="{00000000-0005-0000-0000-0000FA130000}"/>
    <cellStyle name="SAPBEXsubData 3 7" xfId="6156" xr:uid="{00000000-0005-0000-0000-0000FB130000}"/>
    <cellStyle name="SAPBEXsubData 3 8" xfId="5693" xr:uid="{00000000-0005-0000-0000-0000FC130000}"/>
    <cellStyle name="SAPBEXsubData 3 9" xfId="6219" xr:uid="{00000000-0005-0000-0000-0000FD130000}"/>
    <cellStyle name="SAPBEXsubData 4" xfId="5614" xr:uid="{00000000-0005-0000-0000-0000FE130000}"/>
    <cellStyle name="SAPBEXsubData 5" xfId="6074" xr:uid="{00000000-0005-0000-0000-0000FF130000}"/>
    <cellStyle name="SAPBEXsubData 6" xfId="6060" xr:uid="{00000000-0005-0000-0000-000000140000}"/>
    <cellStyle name="SAPBEXsubData 7" xfId="5970" xr:uid="{00000000-0005-0000-0000-000001140000}"/>
    <cellStyle name="SAPBEXsubData 8" xfId="5866" xr:uid="{00000000-0005-0000-0000-000002140000}"/>
    <cellStyle name="SAPBEXsubData 9" xfId="5673" xr:uid="{00000000-0005-0000-0000-000003140000}"/>
    <cellStyle name="SAPBEXsubData_Income statement" xfId="1470" xr:uid="{00000000-0005-0000-0000-000004140000}"/>
    <cellStyle name="SAPBEXsubDataEmph" xfId="933" xr:uid="{00000000-0005-0000-0000-000005140000}"/>
    <cellStyle name="SAPBEXsubDataEmph 10" xfId="6213" xr:uid="{00000000-0005-0000-0000-000006140000}"/>
    <cellStyle name="SAPBEXsubDataEmph 2" xfId="2191" xr:uid="{00000000-0005-0000-0000-000007140000}"/>
    <cellStyle name="SAPBEXsubDataEmph 2 10" xfId="5975" xr:uid="{00000000-0005-0000-0000-000008140000}"/>
    <cellStyle name="SAPBEXsubDataEmph 2 11" xfId="6224" xr:uid="{00000000-0005-0000-0000-000009140000}"/>
    <cellStyle name="SAPBEXsubDataEmph 2 2" xfId="2358" xr:uid="{00000000-0005-0000-0000-00000A140000}"/>
    <cellStyle name="SAPBEXsubDataEmph 2 2 10" xfId="6249" xr:uid="{00000000-0005-0000-0000-00000B140000}"/>
    <cellStyle name="SAPBEXsubDataEmph 2 2 2" xfId="2382" xr:uid="{00000000-0005-0000-0000-00000C140000}"/>
    <cellStyle name="SAPBEXsubDataEmph 2 2 2 2" xfId="2417" xr:uid="{00000000-0005-0000-0000-00000D140000}"/>
    <cellStyle name="SAPBEXsubDataEmph 2 2 2 2 2" xfId="5857" xr:uid="{00000000-0005-0000-0000-00000E140000}"/>
    <cellStyle name="SAPBEXsubDataEmph 2 2 2 2 3" xfId="5752" xr:uid="{00000000-0005-0000-0000-00000F140000}"/>
    <cellStyle name="SAPBEXsubDataEmph 2 2 2 2 4" xfId="6135" xr:uid="{00000000-0005-0000-0000-000010140000}"/>
    <cellStyle name="SAPBEXsubDataEmph 2 2 2 2 5" xfId="5958" xr:uid="{00000000-0005-0000-0000-000011140000}"/>
    <cellStyle name="SAPBEXsubDataEmph 2 2 2 2 6" xfId="6033" xr:uid="{00000000-0005-0000-0000-000012140000}"/>
    <cellStyle name="SAPBEXsubDataEmph 2 2 2 2 7" xfId="6053" xr:uid="{00000000-0005-0000-0000-000013140000}"/>
    <cellStyle name="SAPBEXsubDataEmph 2 2 2 2 8" xfId="6302" xr:uid="{00000000-0005-0000-0000-000014140000}"/>
    <cellStyle name="SAPBEXsubDataEmph 2 2 2 3" xfId="5822" xr:uid="{00000000-0005-0000-0000-000015140000}"/>
    <cellStyle name="SAPBEXsubDataEmph 2 2 2 4" xfId="5688" xr:uid="{00000000-0005-0000-0000-000016140000}"/>
    <cellStyle name="SAPBEXsubDataEmph 2 2 2 5" xfId="5743" xr:uid="{00000000-0005-0000-0000-000017140000}"/>
    <cellStyle name="SAPBEXsubDataEmph 2 2 2 6" xfId="5746" xr:uid="{00000000-0005-0000-0000-000018140000}"/>
    <cellStyle name="SAPBEXsubDataEmph 2 2 2 7" xfId="5609" xr:uid="{00000000-0005-0000-0000-000019140000}"/>
    <cellStyle name="SAPBEXsubDataEmph 2 2 2 8" xfId="6089" xr:uid="{00000000-0005-0000-0000-00001A140000}"/>
    <cellStyle name="SAPBEXsubDataEmph 2 2 2 9" xfId="6267" xr:uid="{00000000-0005-0000-0000-00001B140000}"/>
    <cellStyle name="SAPBEXsubDataEmph 2 2 3" xfId="2399" xr:uid="{00000000-0005-0000-0000-00001C140000}"/>
    <cellStyle name="SAPBEXsubDataEmph 2 2 3 2" xfId="5839" xr:uid="{00000000-0005-0000-0000-00001D140000}"/>
    <cellStyle name="SAPBEXsubDataEmph 2 2 3 3" xfId="5498" xr:uid="{00000000-0005-0000-0000-00001E140000}"/>
    <cellStyle name="SAPBEXsubDataEmph 2 2 3 4" xfId="5511" xr:uid="{00000000-0005-0000-0000-00001F140000}"/>
    <cellStyle name="SAPBEXsubDataEmph 2 2 3 5" xfId="5902" xr:uid="{00000000-0005-0000-0000-000020140000}"/>
    <cellStyle name="SAPBEXsubDataEmph 2 2 3 6" xfId="5462" xr:uid="{00000000-0005-0000-0000-000021140000}"/>
    <cellStyle name="SAPBEXsubDataEmph 2 2 3 7" xfId="5674" xr:uid="{00000000-0005-0000-0000-000022140000}"/>
    <cellStyle name="SAPBEXsubDataEmph 2 2 3 8" xfId="6284" xr:uid="{00000000-0005-0000-0000-000023140000}"/>
    <cellStyle name="SAPBEXsubDataEmph 2 2 4" xfId="5804" xr:uid="{00000000-0005-0000-0000-000024140000}"/>
    <cellStyle name="SAPBEXsubDataEmph 2 2 5" xfId="5690" xr:uid="{00000000-0005-0000-0000-000025140000}"/>
    <cellStyle name="SAPBEXsubDataEmph 2 2 6" xfId="5649" xr:uid="{00000000-0005-0000-0000-000026140000}"/>
    <cellStyle name="SAPBEXsubDataEmph 2 2 7" xfId="6070" xr:uid="{00000000-0005-0000-0000-000027140000}"/>
    <cellStyle name="SAPBEXsubDataEmph 2 2 8" xfId="5967" xr:uid="{00000000-0005-0000-0000-000028140000}"/>
    <cellStyle name="SAPBEXsubDataEmph 2 2 9" xfId="5513" xr:uid="{00000000-0005-0000-0000-000029140000}"/>
    <cellStyle name="SAPBEXsubDataEmph 2 3" xfId="2372" xr:uid="{00000000-0005-0000-0000-00002A140000}"/>
    <cellStyle name="SAPBEXsubDataEmph 2 3 2" xfId="2407" xr:uid="{00000000-0005-0000-0000-00002B140000}"/>
    <cellStyle name="SAPBEXsubDataEmph 2 3 2 2" xfId="5847" xr:uid="{00000000-0005-0000-0000-00002C140000}"/>
    <cellStyle name="SAPBEXsubDataEmph 2 3 2 3" xfId="5478" xr:uid="{00000000-0005-0000-0000-00002D140000}"/>
    <cellStyle name="SAPBEXsubDataEmph 2 3 2 4" xfId="6122" xr:uid="{00000000-0005-0000-0000-00002E140000}"/>
    <cellStyle name="SAPBEXsubDataEmph 2 3 2 5" xfId="5643" xr:uid="{00000000-0005-0000-0000-00002F140000}"/>
    <cellStyle name="SAPBEXsubDataEmph 2 3 2 6" xfId="5791" xr:uid="{00000000-0005-0000-0000-000030140000}"/>
    <cellStyle name="SAPBEXsubDataEmph 2 3 2 7" xfId="5780" xr:uid="{00000000-0005-0000-0000-000031140000}"/>
    <cellStyle name="SAPBEXsubDataEmph 2 3 2 8" xfId="6292" xr:uid="{00000000-0005-0000-0000-000032140000}"/>
    <cellStyle name="SAPBEXsubDataEmph 2 3 3" xfId="5812" xr:uid="{00000000-0005-0000-0000-000033140000}"/>
    <cellStyle name="SAPBEXsubDataEmph 2 3 4" xfId="5467" xr:uid="{00000000-0005-0000-0000-000034140000}"/>
    <cellStyle name="SAPBEXsubDataEmph 2 3 5" xfId="5759" xr:uid="{00000000-0005-0000-0000-000035140000}"/>
    <cellStyle name="SAPBEXsubDataEmph 2 3 6" xfId="6046" xr:uid="{00000000-0005-0000-0000-000036140000}"/>
    <cellStyle name="SAPBEXsubDataEmph 2 3 7" xfId="6079" xr:uid="{00000000-0005-0000-0000-000037140000}"/>
    <cellStyle name="SAPBEXsubDataEmph 2 3 8" xfId="5927" xr:uid="{00000000-0005-0000-0000-000038140000}"/>
    <cellStyle name="SAPBEXsubDataEmph 2 3 9" xfId="6257" xr:uid="{00000000-0005-0000-0000-000039140000}"/>
    <cellStyle name="SAPBEXsubDataEmph 2 4" xfId="2323" xr:uid="{00000000-0005-0000-0000-00003A140000}"/>
    <cellStyle name="SAPBEXsubDataEmph 2 4 2" xfId="5789" xr:uid="{00000000-0005-0000-0000-00003B140000}"/>
    <cellStyle name="SAPBEXsubDataEmph 2 4 3" xfId="5483" xr:uid="{00000000-0005-0000-0000-00003C140000}"/>
    <cellStyle name="SAPBEXsubDataEmph 2 4 4" xfId="5761" xr:uid="{00000000-0005-0000-0000-00003D140000}"/>
    <cellStyle name="SAPBEXsubDataEmph 2 4 5" xfId="6007" xr:uid="{00000000-0005-0000-0000-00003E140000}"/>
    <cellStyle name="SAPBEXsubDataEmph 2 4 6" xfId="5704" xr:uid="{00000000-0005-0000-0000-00003F140000}"/>
    <cellStyle name="SAPBEXsubDataEmph 2 4 7" xfId="5605" xr:uid="{00000000-0005-0000-0000-000040140000}"/>
    <cellStyle name="SAPBEXsubDataEmph 2 4 8" xfId="6236" xr:uid="{00000000-0005-0000-0000-000041140000}"/>
    <cellStyle name="SAPBEXsubDataEmph 2 5" xfId="5769" xr:uid="{00000000-0005-0000-0000-000042140000}"/>
    <cellStyle name="SAPBEXsubDataEmph 2 6" xfId="6117" xr:uid="{00000000-0005-0000-0000-000043140000}"/>
    <cellStyle name="SAPBEXsubDataEmph 2 7" xfId="5906" xr:uid="{00000000-0005-0000-0000-000044140000}"/>
    <cellStyle name="SAPBEXsubDataEmph 2 8" xfId="5697" xr:uid="{00000000-0005-0000-0000-000045140000}"/>
    <cellStyle name="SAPBEXsubDataEmph 2 9" xfId="6036" xr:uid="{00000000-0005-0000-0000-000046140000}"/>
    <cellStyle name="SAPBEXsubDataEmph 3" xfId="2340" xr:uid="{00000000-0005-0000-0000-000047140000}"/>
    <cellStyle name="SAPBEXsubDataEmph 3 2" xfId="2390" xr:uid="{00000000-0005-0000-0000-000048140000}"/>
    <cellStyle name="SAPBEXsubDataEmph 3 2 2" xfId="5830" xr:uid="{00000000-0005-0000-0000-000049140000}"/>
    <cellStyle name="SAPBEXsubDataEmph 3 2 3" xfId="5684" xr:uid="{00000000-0005-0000-0000-00004A140000}"/>
    <cellStyle name="SAPBEXsubDataEmph 3 2 4" xfId="6137" xr:uid="{00000000-0005-0000-0000-00004B140000}"/>
    <cellStyle name="SAPBEXsubDataEmph 3 2 5" xfId="5959" xr:uid="{00000000-0005-0000-0000-00004C140000}"/>
    <cellStyle name="SAPBEXsubDataEmph 3 2 6" xfId="6034" xr:uid="{00000000-0005-0000-0000-00004D140000}"/>
    <cellStyle name="SAPBEXsubDataEmph 3 2 7" xfId="5596" xr:uid="{00000000-0005-0000-0000-00004E140000}"/>
    <cellStyle name="SAPBEXsubDataEmph 3 2 8" xfId="6275" xr:uid="{00000000-0005-0000-0000-00004F140000}"/>
    <cellStyle name="SAPBEXsubDataEmph 3 3" xfId="5794" xr:uid="{00000000-0005-0000-0000-000050140000}"/>
    <cellStyle name="SAPBEXsubDataEmph 3 4" xfId="5503" xr:uid="{00000000-0005-0000-0000-000051140000}"/>
    <cellStyle name="SAPBEXsubDataEmph 3 5" xfId="6011" xr:uid="{00000000-0005-0000-0000-000052140000}"/>
    <cellStyle name="SAPBEXsubDataEmph 3 6" xfId="5863" xr:uid="{00000000-0005-0000-0000-000053140000}"/>
    <cellStyle name="SAPBEXsubDataEmph 3 7" xfId="5956" xr:uid="{00000000-0005-0000-0000-000054140000}"/>
    <cellStyle name="SAPBEXsubDataEmph 3 8" xfId="5924" xr:uid="{00000000-0005-0000-0000-000055140000}"/>
    <cellStyle name="SAPBEXsubDataEmph 3 9" xfId="6239" xr:uid="{00000000-0005-0000-0000-000056140000}"/>
    <cellStyle name="SAPBEXsubDataEmph 4" xfId="5615" xr:uid="{00000000-0005-0000-0000-000057140000}"/>
    <cellStyle name="SAPBEXsubDataEmph 5" xfId="5966" xr:uid="{00000000-0005-0000-0000-000058140000}"/>
    <cellStyle name="SAPBEXsubDataEmph 6" xfId="5894" xr:uid="{00000000-0005-0000-0000-000059140000}"/>
    <cellStyle name="SAPBEXsubDataEmph 7" xfId="6056" xr:uid="{00000000-0005-0000-0000-00005A140000}"/>
    <cellStyle name="SAPBEXsubDataEmph 8" xfId="5878" xr:uid="{00000000-0005-0000-0000-00005B140000}"/>
    <cellStyle name="SAPBEXsubDataEmph 9" xfId="5488" xr:uid="{00000000-0005-0000-0000-00005C140000}"/>
    <cellStyle name="SAPBEXsubDataEmph_Income statement" xfId="1471" xr:uid="{00000000-0005-0000-0000-00005D140000}"/>
    <cellStyle name="SAPBEXsubExc1" xfId="934" xr:uid="{00000000-0005-0000-0000-00005E140000}"/>
    <cellStyle name="SAPBEXsubExc1 10" xfId="6214" xr:uid="{00000000-0005-0000-0000-00005F140000}"/>
    <cellStyle name="SAPBEXsubExc1 2" xfId="2192" xr:uid="{00000000-0005-0000-0000-000060140000}"/>
    <cellStyle name="SAPBEXsubExc1 2 10" xfId="5672" xr:uid="{00000000-0005-0000-0000-000061140000}"/>
    <cellStyle name="SAPBEXsubExc1 2 11" xfId="6225" xr:uid="{00000000-0005-0000-0000-000062140000}"/>
    <cellStyle name="SAPBEXsubExc1 2 2" xfId="2359" xr:uid="{00000000-0005-0000-0000-000063140000}"/>
    <cellStyle name="SAPBEXsubExc1 2 2 10" xfId="6250" xr:uid="{00000000-0005-0000-0000-000064140000}"/>
    <cellStyle name="SAPBEXsubExc1 2 2 2" xfId="2383" xr:uid="{00000000-0005-0000-0000-000065140000}"/>
    <cellStyle name="SAPBEXsubExc1 2 2 2 2" xfId="2418" xr:uid="{00000000-0005-0000-0000-000066140000}"/>
    <cellStyle name="SAPBEXsubExc1 2 2 2 2 2" xfId="5858" xr:uid="{00000000-0005-0000-0000-000067140000}"/>
    <cellStyle name="SAPBEXsubExc1 2 2 2 2 3" xfId="5599" xr:uid="{00000000-0005-0000-0000-000068140000}"/>
    <cellStyle name="SAPBEXsubExc1 2 2 2 2 4" xfId="6129" xr:uid="{00000000-0005-0000-0000-000069140000}"/>
    <cellStyle name="SAPBEXsubExc1 2 2 2 2 5" xfId="5645" xr:uid="{00000000-0005-0000-0000-00006A140000}"/>
    <cellStyle name="SAPBEXsubExc1 2 2 2 2 6" xfId="6063" xr:uid="{00000000-0005-0000-0000-00006B140000}"/>
    <cellStyle name="SAPBEXsubExc1 2 2 2 2 7" xfId="5978" xr:uid="{00000000-0005-0000-0000-00006C140000}"/>
    <cellStyle name="SAPBEXsubExc1 2 2 2 2 8" xfId="6303" xr:uid="{00000000-0005-0000-0000-00006D140000}"/>
    <cellStyle name="SAPBEXsubExc1 2 2 2 3" xfId="5823" xr:uid="{00000000-0005-0000-0000-00006E140000}"/>
    <cellStyle name="SAPBEXsubExc1 2 2 2 4" xfId="5922" xr:uid="{00000000-0005-0000-0000-00006F140000}"/>
    <cellStyle name="SAPBEXsubExc1 2 2 2 5" xfId="5491" xr:uid="{00000000-0005-0000-0000-000070140000}"/>
    <cellStyle name="SAPBEXsubExc1 2 2 2 6" xfId="5570" xr:uid="{00000000-0005-0000-0000-000071140000}"/>
    <cellStyle name="SAPBEXsubExc1 2 2 2 7" xfId="5764" xr:uid="{00000000-0005-0000-0000-000072140000}"/>
    <cellStyle name="SAPBEXsubExc1 2 2 2 8" xfId="5934" xr:uid="{00000000-0005-0000-0000-000073140000}"/>
    <cellStyle name="SAPBEXsubExc1 2 2 2 9" xfId="6268" xr:uid="{00000000-0005-0000-0000-000074140000}"/>
    <cellStyle name="SAPBEXsubExc1 2 2 3" xfId="2400" xr:uid="{00000000-0005-0000-0000-000075140000}"/>
    <cellStyle name="SAPBEXsubExc1 2 2 3 2" xfId="5840" xr:uid="{00000000-0005-0000-0000-000076140000}"/>
    <cellStyle name="SAPBEXsubExc1 2 2 3 3" xfId="5685" xr:uid="{00000000-0005-0000-0000-000077140000}"/>
    <cellStyle name="SAPBEXsubExc1 2 2 3 4" xfId="6013" xr:uid="{00000000-0005-0000-0000-000078140000}"/>
    <cellStyle name="SAPBEXsubExc1 2 2 3 5" xfId="5961" xr:uid="{00000000-0005-0000-0000-000079140000}"/>
    <cellStyle name="SAPBEXsubExc1 2 2 3 6" xfId="5676" xr:uid="{00000000-0005-0000-0000-00007A140000}"/>
    <cellStyle name="SAPBEXsubExc1 2 2 3 7" xfId="6108" xr:uid="{00000000-0005-0000-0000-00007B140000}"/>
    <cellStyle name="SAPBEXsubExc1 2 2 3 8" xfId="6285" xr:uid="{00000000-0005-0000-0000-00007C140000}"/>
    <cellStyle name="SAPBEXsubExc1 2 2 4" xfId="5805" xr:uid="{00000000-0005-0000-0000-00007D140000}"/>
    <cellStyle name="SAPBEXsubExc1 2 2 5" xfId="5723" xr:uid="{00000000-0005-0000-0000-00007E140000}"/>
    <cellStyle name="SAPBEXsubExc1 2 2 6" xfId="6139" xr:uid="{00000000-0005-0000-0000-00007F140000}"/>
    <cellStyle name="SAPBEXsubExc1 2 2 7" xfId="6067" xr:uid="{00000000-0005-0000-0000-000080140000}"/>
    <cellStyle name="SAPBEXsubExc1 2 2 8" xfId="6031" xr:uid="{00000000-0005-0000-0000-000081140000}"/>
    <cellStyle name="SAPBEXsubExc1 2 2 9" xfId="5911" xr:uid="{00000000-0005-0000-0000-000082140000}"/>
    <cellStyle name="SAPBEXsubExc1 2 3" xfId="2373" xr:uid="{00000000-0005-0000-0000-000083140000}"/>
    <cellStyle name="SAPBEXsubExc1 2 3 2" xfId="2408" xr:uid="{00000000-0005-0000-0000-000084140000}"/>
    <cellStyle name="SAPBEXsubExc1 2 3 2 2" xfId="5848" xr:uid="{00000000-0005-0000-0000-000085140000}"/>
    <cellStyle name="SAPBEXsubExc1 2 3 2 3" xfId="5465" xr:uid="{00000000-0005-0000-0000-000086140000}"/>
    <cellStyle name="SAPBEXsubExc1 2 3 2 4" xfId="5699" xr:uid="{00000000-0005-0000-0000-000087140000}"/>
    <cellStyle name="SAPBEXsubExc1 2 3 2 5" xfId="5604" xr:uid="{00000000-0005-0000-0000-000088140000}"/>
    <cellStyle name="SAPBEXsubExc1 2 3 2 6" xfId="5647" xr:uid="{00000000-0005-0000-0000-000089140000}"/>
    <cellStyle name="SAPBEXsubExc1 2 3 2 7" xfId="5943" xr:uid="{00000000-0005-0000-0000-00008A140000}"/>
    <cellStyle name="SAPBEXsubExc1 2 3 2 8" xfId="6293" xr:uid="{00000000-0005-0000-0000-00008B140000}"/>
    <cellStyle name="SAPBEXsubExc1 2 3 3" xfId="5813" xr:uid="{00000000-0005-0000-0000-00008C140000}"/>
    <cellStyle name="SAPBEXsubExc1 2 3 4" xfId="6097" xr:uid="{00000000-0005-0000-0000-00008D140000}"/>
    <cellStyle name="SAPBEXsubExc1 2 3 5" xfId="5648" xr:uid="{00000000-0005-0000-0000-00008E140000}"/>
    <cellStyle name="SAPBEXsubExc1 2 3 6" xfId="6059" xr:uid="{00000000-0005-0000-0000-00008F140000}"/>
    <cellStyle name="SAPBEXsubExc1 2 3 7" xfId="6039" xr:uid="{00000000-0005-0000-0000-000090140000}"/>
    <cellStyle name="SAPBEXsubExc1 2 3 8" xfId="5873" xr:uid="{00000000-0005-0000-0000-000091140000}"/>
    <cellStyle name="SAPBEXsubExc1 2 3 9" xfId="6258" xr:uid="{00000000-0005-0000-0000-000092140000}"/>
    <cellStyle name="SAPBEXsubExc1 2 4" xfId="2305" xr:uid="{00000000-0005-0000-0000-000093140000}"/>
    <cellStyle name="SAPBEXsubExc1 2 4 2" xfId="5785" xr:uid="{00000000-0005-0000-0000-000094140000}"/>
    <cellStyle name="SAPBEXsubExc1 2 4 3" xfId="5725" xr:uid="{00000000-0005-0000-0000-000095140000}"/>
    <cellStyle name="SAPBEXsubExc1 2 4 4" xfId="6145" xr:uid="{00000000-0005-0000-0000-000096140000}"/>
    <cellStyle name="SAPBEXsubExc1 2 4 5" xfId="6164" xr:uid="{00000000-0005-0000-0000-000097140000}"/>
    <cellStyle name="SAPBEXsubExc1 2 4 6" xfId="6182" xr:uid="{00000000-0005-0000-0000-000098140000}"/>
    <cellStyle name="SAPBEXsubExc1 2 4 7" xfId="6198" xr:uid="{00000000-0005-0000-0000-000099140000}"/>
    <cellStyle name="SAPBEXsubExc1 2 4 8" xfId="6233" xr:uid="{00000000-0005-0000-0000-00009A140000}"/>
    <cellStyle name="SAPBEXsubExc1 2 5" xfId="5770" xr:uid="{00000000-0005-0000-0000-00009B140000}"/>
    <cellStyle name="SAPBEXsubExc1 2 6" xfId="6109" xr:uid="{00000000-0005-0000-0000-00009C140000}"/>
    <cellStyle name="SAPBEXsubExc1 2 7" xfId="5909" xr:uid="{00000000-0005-0000-0000-00009D140000}"/>
    <cellStyle name="SAPBEXsubExc1 2 8" xfId="5747" xr:uid="{00000000-0005-0000-0000-00009E140000}"/>
    <cellStyle name="SAPBEXsubExc1 2 9" xfId="6001" xr:uid="{00000000-0005-0000-0000-00009F140000}"/>
    <cellStyle name="SAPBEXsubExc1 3" xfId="2344" xr:uid="{00000000-0005-0000-0000-0000A0140000}"/>
    <cellStyle name="SAPBEXsubExc1 3 2" xfId="2393" xr:uid="{00000000-0005-0000-0000-0000A1140000}"/>
    <cellStyle name="SAPBEXsubExc1 3 2 2" xfId="5833" xr:uid="{00000000-0005-0000-0000-0000A2140000}"/>
    <cellStyle name="SAPBEXsubExc1 3 2 3" xfId="6105" xr:uid="{00000000-0005-0000-0000-0000A3140000}"/>
    <cellStyle name="SAPBEXsubExc1 3 2 4" xfId="6124" xr:uid="{00000000-0005-0000-0000-0000A4140000}"/>
    <cellStyle name="SAPBEXsubExc1 3 2 5" xfId="5998" xr:uid="{00000000-0005-0000-0000-0000A5140000}"/>
    <cellStyle name="SAPBEXsubExc1 3 2 6" xfId="5700" xr:uid="{00000000-0005-0000-0000-0000A6140000}"/>
    <cellStyle name="SAPBEXsubExc1 3 2 7" xfId="6080" xr:uid="{00000000-0005-0000-0000-0000A7140000}"/>
    <cellStyle name="SAPBEXsubExc1 3 2 8" xfId="6278" xr:uid="{00000000-0005-0000-0000-0000A8140000}"/>
    <cellStyle name="SAPBEXsubExc1 3 3" xfId="5797" xr:uid="{00000000-0005-0000-0000-0000A9140000}"/>
    <cellStyle name="SAPBEXsubExc1 3 4" xfId="5481" xr:uid="{00000000-0005-0000-0000-0000AA140000}"/>
    <cellStyle name="SAPBEXsubExc1 3 5" xfId="5504" xr:uid="{00000000-0005-0000-0000-0000AB140000}"/>
    <cellStyle name="SAPBEXsubExc1 3 6" xfId="5899" xr:uid="{00000000-0005-0000-0000-0000AC140000}"/>
    <cellStyle name="SAPBEXsubExc1 3 7" xfId="5737" xr:uid="{00000000-0005-0000-0000-0000AD140000}"/>
    <cellStyle name="SAPBEXsubExc1 3 8" xfId="5735" xr:uid="{00000000-0005-0000-0000-0000AE140000}"/>
    <cellStyle name="SAPBEXsubExc1 3 9" xfId="6242" xr:uid="{00000000-0005-0000-0000-0000AF140000}"/>
    <cellStyle name="SAPBEXsubExc1 4" xfId="5616" xr:uid="{00000000-0005-0000-0000-0000B0140000}"/>
    <cellStyle name="SAPBEXsubExc1 5" xfId="5965" xr:uid="{00000000-0005-0000-0000-0000B1140000}"/>
    <cellStyle name="SAPBEXsubExc1 6" xfId="5579" xr:uid="{00000000-0005-0000-0000-0000B2140000}"/>
    <cellStyle name="SAPBEXsubExc1 7" xfId="6057" xr:uid="{00000000-0005-0000-0000-0000B3140000}"/>
    <cellStyle name="SAPBEXsubExc1 8" xfId="6088" xr:uid="{00000000-0005-0000-0000-0000B4140000}"/>
    <cellStyle name="SAPBEXsubExc1 9" xfId="5490" xr:uid="{00000000-0005-0000-0000-0000B5140000}"/>
    <cellStyle name="SAPBEXsubExc1_Income statement" xfId="1472" xr:uid="{00000000-0005-0000-0000-0000B6140000}"/>
    <cellStyle name="SAPBEXsubExc1Emph" xfId="935" xr:uid="{00000000-0005-0000-0000-0000B7140000}"/>
    <cellStyle name="SAPBEXsubExc1Emph 10" xfId="6215" xr:uid="{00000000-0005-0000-0000-0000B8140000}"/>
    <cellStyle name="SAPBEXsubExc1Emph 2" xfId="2193" xr:uid="{00000000-0005-0000-0000-0000B9140000}"/>
    <cellStyle name="SAPBEXsubExc1Emph 2 10" xfId="6084" xr:uid="{00000000-0005-0000-0000-0000BA140000}"/>
    <cellStyle name="SAPBEXsubExc1Emph 2 11" xfId="6226" xr:uid="{00000000-0005-0000-0000-0000BB140000}"/>
    <cellStyle name="SAPBEXsubExc1Emph 2 2" xfId="2360" xr:uid="{00000000-0005-0000-0000-0000BC140000}"/>
    <cellStyle name="SAPBEXsubExc1Emph 2 2 10" xfId="6251" xr:uid="{00000000-0005-0000-0000-0000BD140000}"/>
    <cellStyle name="SAPBEXsubExc1Emph 2 2 2" xfId="2384" xr:uid="{00000000-0005-0000-0000-0000BE140000}"/>
    <cellStyle name="SAPBEXsubExc1Emph 2 2 2 2" xfId="2419" xr:uid="{00000000-0005-0000-0000-0000BF140000}"/>
    <cellStyle name="SAPBEXsubExc1Emph 2 2 2 2 2" xfId="5859" xr:uid="{00000000-0005-0000-0000-0000C0140000}"/>
    <cellStyle name="SAPBEXsubExc1Emph 2 2 2 2 3" xfId="5914" xr:uid="{00000000-0005-0000-0000-0000C1140000}"/>
    <cellStyle name="SAPBEXsubExc1Emph 2 2 2 2 4" xfId="6155" xr:uid="{00000000-0005-0000-0000-0000C2140000}"/>
    <cellStyle name="SAPBEXsubExc1Emph 2 2 2 2 5" xfId="6174" xr:uid="{00000000-0005-0000-0000-0000C3140000}"/>
    <cellStyle name="SAPBEXsubExc1Emph 2 2 2 2 6" xfId="6190" xr:uid="{00000000-0005-0000-0000-0000C4140000}"/>
    <cellStyle name="SAPBEXsubExc1Emph 2 2 2 2 7" xfId="6206" xr:uid="{00000000-0005-0000-0000-0000C5140000}"/>
    <cellStyle name="SAPBEXsubExc1Emph 2 2 2 2 8" xfId="6304" xr:uid="{00000000-0005-0000-0000-0000C6140000}"/>
    <cellStyle name="SAPBEXsubExc1Emph 2 2 2 3" xfId="5824" xr:uid="{00000000-0005-0000-0000-0000C7140000}"/>
    <cellStyle name="SAPBEXsubExc1Emph 2 2 2 4" xfId="5755" xr:uid="{00000000-0005-0000-0000-0000C8140000}"/>
    <cellStyle name="SAPBEXsubExc1Emph 2 2 2 5" xfId="5701" xr:uid="{00000000-0005-0000-0000-0000C9140000}"/>
    <cellStyle name="SAPBEXsubExc1Emph 2 2 2 6" xfId="5962" xr:uid="{00000000-0005-0000-0000-0000CA140000}"/>
    <cellStyle name="SAPBEXsubExc1Emph 2 2 2 7" xfId="5741" xr:uid="{00000000-0005-0000-0000-0000CB140000}"/>
    <cellStyle name="SAPBEXsubExc1Emph 2 2 2 8" xfId="6055" xr:uid="{00000000-0005-0000-0000-0000CC140000}"/>
    <cellStyle name="SAPBEXsubExc1Emph 2 2 2 9" xfId="6269" xr:uid="{00000000-0005-0000-0000-0000CD140000}"/>
    <cellStyle name="SAPBEXsubExc1Emph 2 2 3" xfId="2401" xr:uid="{00000000-0005-0000-0000-0000CE140000}"/>
    <cellStyle name="SAPBEXsubExc1Emph 2 2 3 2" xfId="5841" xr:uid="{00000000-0005-0000-0000-0000CF140000}"/>
    <cellStyle name="SAPBEXsubExc1Emph 2 2 3 3" xfId="5719" xr:uid="{00000000-0005-0000-0000-0000D0140000}"/>
    <cellStyle name="SAPBEXsubExc1Emph 2 2 3 4" xfId="6103" xr:uid="{00000000-0005-0000-0000-0000D1140000}"/>
    <cellStyle name="SAPBEXsubExc1Emph 2 2 3 5" xfId="5869" xr:uid="{00000000-0005-0000-0000-0000D2140000}"/>
    <cellStyle name="SAPBEXsubExc1Emph 2 2 3 6" xfId="5931" xr:uid="{00000000-0005-0000-0000-0000D3140000}"/>
    <cellStyle name="SAPBEXsubExc1Emph 2 2 3 7" xfId="5867" xr:uid="{00000000-0005-0000-0000-0000D4140000}"/>
    <cellStyle name="SAPBEXsubExc1Emph 2 2 3 8" xfId="6286" xr:uid="{00000000-0005-0000-0000-0000D5140000}"/>
    <cellStyle name="SAPBEXsubExc1Emph 2 2 4" xfId="5806" xr:uid="{00000000-0005-0000-0000-0000D6140000}"/>
    <cellStyle name="SAPBEXsubExc1Emph 2 2 5" xfId="5500" xr:uid="{00000000-0005-0000-0000-0000D7140000}"/>
    <cellStyle name="SAPBEXsubExc1Emph 2 2 6" xfId="6125" xr:uid="{00000000-0005-0000-0000-0000D8140000}"/>
    <cellStyle name="SAPBEXsubExc1Emph 2 2 7" xfId="5935" xr:uid="{00000000-0005-0000-0000-0000D9140000}"/>
    <cellStyle name="SAPBEXsubExc1Emph 2 2 8" xfId="5897" xr:uid="{00000000-0005-0000-0000-0000DA140000}"/>
    <cellStyle name="SAPBEXsubExc1Emph 2 2 9" xfId="5930" xr:uid="{00000000-0005-0000-0000-0000DB140000}"/>
    <cellStyle name="SAPBEXsubExc1Emph 2 3" xfId="2374" xr:uid="{00000000-0005-0000-0000-0000DC140000}"/>
    <cellStyle name="SAPBEXsubExc1Emph 2 3 2" xfId="2409" xr:uid="{00000000-0005-0000-0000-0000DD140000}"/>
    <cellStyle name="SAPBEXsubExc1Emph 2 3 2 2" xfId="5849" xr:uid="{00000000-0005-0000-0000-0000DE140000}"/>
    <cellStyle name="SAPBEXsubExc1Emph 2 3 2 3" xfId="5708" xr:uid="{00000000-0005-0000-0000-0000DF140000}"/>
    <cellStyle name="SAPBEXsubExc1Emph 2 3 2 4" xfId="6021" xr:uid="{00000000-0005-0000-0000-0000E0140000}"/>
    <cellStyle name="SAPBEXsubExc1Emph 2 3 2 5" xfId="5864" xr:uid="{00000000-0005-0000-0000-0000E1140000}"/>
    <cellStyle name="SAPBEXsubExc1Emph 2 3 2 6" xfId="5955" xr:uid="{00000000-0005-0000-0000-0000E2140000}"/>
    <cellStyle name="SAPBEXsubExc1Emph 2 3 2 7" xfId="6048" xr:uid="{00000000-0005-0000-0000-0000E3140000}"/>
    <cellStyle name="SAPBEXsubExc1Emph 2 3 2 8" xfId="6294" xr:uid="{00000000-0005-0000-0000-0000E4140000}"/>
    <cellStyle name="SAPBEXsubExc1Emph 2 3 3" xfId="5814" xr:uid="{00000000-0005-0000-0000-0000E5140000}"/>
    <cellStyle name="SAPBEXsubExc1Emph 2 3 4" xfId="6106" xr:uid="{00000000-0005-0000-0000-0000E6140000}"/>
    <cellStyle name="SAPBEXsubExc1Emph 2 3 5" xfId="5776" xr:uid="{00000000-0005-0000-0000-0000E7140000}"/>
    <cellStyle name="SAPBEXsubExc1Emph 2 3 6" xfId="6111" xr:uid="{00000000-0005-0000-0000-0000E8140000}"/>
    <cellStyle name="SAPBEXsubExc1Emph 2 3 7" xfId="6010" xr:uid="{00000000-0005-0000-0000-0000E9140000}"/>
    <cellStyle name="SAPBEXsubExc1Emph 2 3 8" xfId="6114" xr:uid="{00000000-0005-0000-0000-0000EA140000}"/>
    <cellStyle name="SAPBEXsubExc1Emph 2 3 9" xfId="6259" xr:uid="{00000000-0005-0000-0000-0000EB140000}"/>
    <cellStyle name="SAPBEXsubExc1Emph 2 4" xfId="2350" xr:uid="{00000000-0005-0000-0000-0000EC140000}"/>
    <cellStyle name="SAPBEXsubExc1Emph 2 4 2" xfId="5799" xr:uid="{00000000-0005-0000-0000-0000ED140000}"/>
    <cellStyle name="SAPBEXsubExc1Emph 2 4 3" xfId="5692" xr:uid="{00000000-0005-0000-0000-0000EE140000}"/>
    <cellStyle name="SAPBEXsubExc1Emph 2 4 4" xfId="6061" xr:uid="{00000000-0005-0000-0000-0000EF140000}"/>
    <cellStyle name="SAPBEXsubExc1Emph 2 4 5" xfId="6093" xr:uid="{00000000-0005-0000-0000-0000F0140000}"/>
    <cellStyle name="SAPBEXsubExc1Emph 2 4 6" xfId="5905" xr:uid="{00000000-0005-0000-0000-0000F1140000}"/>
    <cellStyle name="SAPBEXsubExc1Emph 2 4 7" xfId="5733" xr:uid="{00000000-0005-0000-0000-0000F2140000}"/>
    <cellStyle name="SAPBEXsubExc1Emph 2 4 8" xfId="6244" xr:uid="{00000000-0005-0000-0000-0000F3140000}"/>
    <cellStyle name="SAPBEXsubExc1Emph 2 5" xfId="5771" xr:uid="{00000000-0005-0000-0000-0000F4140000}"/>
    <cellStyle name="SAPBEXsubExc1Emph 2 6" xfId="6091" xr:uid="{00000000-0005-0000-0000-0000F5140000}"/>
    <cellStyle name="SAPBEXsubExc1Emph 2 7" xfId="5581" xr:uid="{00000000-0005-0000-0000-0000F6140000}"/>
    <cellStyle name="SAPBEXsubExc1Emph 2 8" xfId="5763" xr:uid="{00000000-0005-0000-0000-0000F7140000}"/>
    <cellStyle name="SAPBEXsubExc1Emph 2 9" xfId="5928" xr:uid="{00000000-0005-0000-0000-0000F8140000}"/>
    <cellStyle name="SAPBEXsubExc1Emph 3" xfId="2347" xr:uid="{00000000-0005-0000-0000-0000F9140000}"/>
    <cellStyle name="SAPBEXsubExc1Emph 3 2" xfId="2394" xr:uid="{00000000-0005-0000-0000-0000FA140000}"/>
    <cellStyle name="SAPBEXsubExc1Emph 3 2 2" xfId="5834" xr:uid="{00000000-0005-0000-0000-0000FB140000}"/>
    <cellStyle name="SAPBEXsubExc1Emph 3 2 3" xfId="6096" xr:uid="{00000000-0005-0000-0000-0000FC140000}"/>
    <cellStyle name="SAPBEXsubExc1Emph 3 2 4" xfId="5681" xr:uid="{00000000-0005-0000-0000-0000FD140000}"/>
    <cellStyle name="SAPBEXsubExc1Emph 3 2 5" xfId="5489" xr:uid="{00000000-0005-0000-0000-0000FE140000}"/>
    <cellStyle name="SAPBEXsubExc1Emph 3 2 6" xfId="6002" xr:uid="{00000000-0005-0000-0000-0000FF140000}"/>
    <cellStyle name="SAPBEXsubExc1Emph 3 2 7" xfId="5944" xr:uid="{00000000-0005-0000-0000-000000150000}"/>
    <cellStyle name="SAPBEXsubExc1Emph 3 2 8" xfId="6279" xr:uid="{00000000-0005-0000-0000-000001150000}"/>
    <cellStyle name="SAPBEXsubExc1Emph 3 3" xfId="5798" xr:uid="{00000000-0005-0000-0000-000002150000}"/>
    <cellStyle name="SAPBEXsubExc1Emph 3 4" xfId="5792" xr:uid="{00000000-0005-0000-0000-000003150000}"/>
    <cellStyle name="SAPBEXsubExc1Emph 3 5" xfId="5606" xr:uid="{00000000-0005-0000-0000-000004150000}"/>
    <cellStyle name="SAPBEXsubExc1Emph 3 6" xfId="5971" xr:uid="{00000000-0005-0000-0000-000005150000}"/>
    <cellStyle name="SAPBEXsubExc1Emph 3 7" xfId="5573" xr:uid="{00000000-0005-0000-0000-000006150000}"/>
    <cellStyle name="SAPBEXsubExc1Emph 3 8" xfId="5698" xr:uid="{00000000-0005-0000-0000-000007150000}"/>
    <cellStyle name="SAPBEXsubExc1Emph 3 9" xfId="6243" xr:uid="{00000000-0005-0000-0000-000008150000}"/>
    <cellStyle name="SAPBEXsubExc1Emph 4" xfId="5617" xr:uid="{00000000-0005-0000-0000-000009150000}"/>
    <cellStyle name="SAPBEXsubExc1Emph 5" xfId="6073" xr:uid="{00000000-0005-0000-0000-00000A150000}"/>
    <cellStyle name="SAPBEXsubExc1Emph 6" xfId="5675" xr:uid="{00000000-0005-0000-0000-00000B150000}"/>
    <cellStyle name="SAPBEXsubExc1Emph 7" xfId="5642" xr:uid="{00000000-0005-0000-0000-00000C150000}"/>
    <cellStyle name="SAPBEXsubExc1Emph 8" xfId="5952" xr:uid="{00000000-0005-0000-0000-00000D150000}"/>
    <cellStyle name="SAPBEXsubExc1Emph 9" xfId="6165" xr:uid="{00000000-0005-0000-0000-00000E150000}"/>
    <cellStyle name="SAPBEXsubExc1Emph_Income statement" xfId="1473" xr:uid="{00000000-0005-0000-0000-00000F150000}"/>
    <cellStyle name="SAPBEXsubExc2" xfId="936" xr:uid="{00000000-0005-0000-0000-000010150000}"/>
    <cellStyle name="SAPBEXsubExc2Emph" xfId="937" xr:uid="{00000000-0005-0000-0000-000011150000}"/>
    <cellStyle name="SAPBEXsubItem" xfId="938" xr:uid="{00000000-0005-0000-0000-000012150000}"/>
    <cellStyle name="SAPBEXsubItem 10" xfId="6216" xr:uid="{00000000-0005-0000-0000-000013150000}"/>
    <cellStyle name="SAPBEXsubItem 2" xfId="2194" xr:uid="{00000000-0005-0000-0000-000014150000}"/>
    <cellStyle name="SAPBEXsubItem 2 10" xfId="5571" xr:uid="{00000000-0005-0000-0000-000015150000}"/>
    <cellStyle name="SAPBEXsubItem 2 11" xfId="6227" xr:uid="{00000000-0005-0000-0000-000016150000}"/>
    <cellStyle name="SAPBEXsubItem 2 2" xfId="2361" xr:uid="{00000000-0005-0000-0000-000017150000}"/>
    <cellStyle name="SAPBEXsubItem 2 2 10" xfId="6252" xr:uid="{00000000-0005-0000-0000-000018150000}"/>
    <cellStyle name="SAPBEXsubItem 2 2 2" xfId="2385" xr:uid="{00000000-0005-0000-0000-000019150000}"/>
    <cellStyle name="SAPBEXsubItem 2 2 2 2" xfId="2420" xr:uid="{00000000-0005-0000-0000-00001A150000}"/>
    <cellStyle name="SAPBEXsubItem 2 2 2 2 2" xfId="5860" xr:uid="{00000000-0005-0000-0000-00001B150000}"/>
    <cellStyle name="SAPBEXsubItem 2 2 2 2 3" xfId="5751" xr:uid="{00000000-0005-0000-0000-00001C150000}"/>
    <cellStyle name="SAPBEXsubItem 2 2 2 2 4" xfId="5951" xr:uid="{00000000-0005-0000-0000-00001D150000}"/>
    <cellStyle name="SAPBEXsubItem 2 2 2 2 5" xfId="5773" xr:uid="{00000000-0005-0000-0000-00001E150000}"/>
    <cellStyle name="SAPBEXsubItem 2 2 2 2 6" xfId="6101" xr:uid="{00000000-0005-0000-0000-00001F150000}"/>
    <cellStyle name="SAPBEXsubItem 2 2 2 2 7" xfId="5485" xr:uid="{00000000-0005-0000-0000-000020150000}"/>
    <cellStyle name="SAPBEXsubItem 2 2 2 2 8" xfId="6305" xr:uid="{00000000-0005-0000-0000-000021150000}"/>
    <cellStyle name="SAPBEXsubItem 2 2 2 3" xfId="5825" xr:uid="{00000000-0005-0000-0000-000022150000}"/>
    <cellStyle name="SAPBEXsubItem 2 2 2 4" xfId="5602" xr:uid="{00000000-0005-0000-0000-000023150000}"/>
    <cellStyle name="SAPBEXsubItem 2 2 2 5" xfId="6158" xr:uid="{00000000-0005-0000-0000-000024150000}"/>
    <cellStyle name="SAPBEXsubItem 2 2 2 6" xfId="6176" xr:uid="{00000000-0005-0000-0000-000025150000}"/>
    <cellStyle name="SAPBEXsubItem 2 2 2 7" xfId="6192" xr:uid="{00000000-0005-0000-0000-000026150000}"/>
    <cellStyle name="SAPBEXsubItem 2 2 2 8" xfId="6208" xr:uid="{00000000-0005-0000-0000-000027150000}"/>
    <cellStyle name="SAPBEXsubItem 2 2 2 9" xfId="6270" xr:uid="{00000000-0005-0000-0000-000028150000}"/>
    <cellStyle name="SAPBEXsubItem 2 2 3" xfId="2402" xr:uid="{00000000-0005-0000-0000-000029150000}"/>
    <cellStyle name="SAPBEXsubItem 2 2 3 2" xfId="5842" xr:uid="{00000000-0005-0000-0000-00002A150000}"/>
    <cellStyle name="SAPBEXsubItem 2 2 3 3" xfId="5497" xr:uid="{00000000-0005-0000-0000-00002B150000}"/>
    <cellStyle name="SAPBEXsubItem 2 2 3 4" xfId="5702" xr:uid="{00000000-0005-0000-0000-00002C150000}"/>
    <cellStyle name="SAPBEXsubItem 2 2 3 5" xfId="6069" xr:uid="{00000000-0005-0000-0000-00002D150000}"/>
    <cellStyle name="SAPBEXsubItem 2 2 3 6" xfId="5895" xr:uid="{00000000-0005-0000-0000-00002E150000}"/>
    <cellStyle name="SAPBEXsubItem 2 2 3 7" xfId="6023" xr:uid="{00000000-0005-0000-0000-00002F150000}"/>
    <cellStyle name="SAPBEXsubItem 2 2 3 8" xfId="6287" xr:uid="{00000000-0005-0000-0000-000030150000}"/>
    <cellStyle name="SAPBEXsubItem 2 2 4" xfId="5807" xr:uid="{00000000-0005-0000-0000-000031150000}"/>
    <cellStyle name="SAPBEXsubItem 2 2 5" xfId="5712" xr:uid="{00000000-0005-0000-0000-000032150000}"/>
    <cellStyle name="SAPBEXsubItem 2 2 6" xfId="5583" xr:uid="{00000000-0005-0000-0000-000033150000}"/>
    <cellStyle name="SAPBEXsubItem 2 2 7" xfId="6118" xr:uid="{00000000-0005-0000-0000-000034150000}"/>
    <cellStyle name="SAPBEXsubItem 2 2 8" xfId="5999" xr:uid="{00000000-0005-0000-0000-000035150000}"/>
    <cellStyle name="SAPBEXsubItem 2 2 9" xfId="5667" xr:uid="{00000000-0005-0000-0000-000036150000}"/>
    <cellStyle name="SAPBEXsubItem 2 3" xfId="2375" xr:uid="{00000000-0005-0000-0000-000037150000}"/>
    <cellStyle name="SAPBEXsubItem 2 3 2" xfId="2410" xr:uid="{00000000-0005-0000-0000-000038150000}"/>
    <cellStyle name="SAPBEXsubItem 2 3 2 2" xfId="5850" xr:uid="{00000000-0005-0000-0000-000039150000}"/>
    <cellStyle name="SAPBEXsubItem 2 3 2 3" xfId="5917" xr:uid="{00000000-0005-0000-0000-00003A150000}"/>
    <cellStyle name="SAPBEXsubItem 2 3 2 4" xfId="6157" xr:uid="{00000000-0005-0000-0000-00003B150000}"/>
    <cellStyle name="SAPBEXsubItem 2 3 2 5" xfId="6175" xr:uid="{00000000-0005-0000-0000-00003C150000}"/>
    <cellStyle name="SAPBEXsubItem 2 3 2 6" xfId="6191" xr:uid="{00000000-0005-0000-0000-00003D150000}"/>
    <cellStyle name="SAPBEXsubItem 2 3 2 7" xfId="6207" xr:uid="{00000000-0005-0000-0000-00003E150000}"/>
    <cellStyle name="SAPBEXsubItem 2 3 2 8" xfId="6295" xr:uid="{00000000-0005-0000-0000-00003F150000}"/>
    <cellStyle name="SAPBEXsubItem 2 3 3" xfId="5815" xr:uid="{00000000-0005-0000-0000-000040150000}"/>
    <cellStyle name="SAPBEXsubItem 2 3 4" xfId="6095" xr:uid="{00000000-0005-0000-0000-000041150000}"/>
    <cellStyle name="SAPBEXsubItem 2 3 5" xfId="6128" xr:uid="{00000000-0005-0000-0000-000042150000}"/>
    <cellStyle name="SAPBEXsubItem 2 3 6" xfId="5644" xr:uid="{00000000-0005-0000-0000-000043150000}"/>
    <cellStyle name="SAPBEXsubItem 2 3 7" xfId="6022" xr:uid="{00000000-0005-0000-0000-000044150000}"/>
    <cellStyle name="SAPBEXsubItem 2 3 8" xfId="5977" xr:uid="{00000000-0005-0000-0000-000045150000}"/>
    <cellStyle name="SAPBEXsubItem 2 3 9" xfId="6260" xr:uid="{00000000-0005-0000-0000-000046150000}"/>
    <cellStyle name="SAPBEXsubItem 2 4" xfId="2324" xr:uid="{00000000-0005-0000-0000-000047150000}"/>
    <cellStyle name="SAPBEXsubItem 2 4 2" xfId="5790" xr:uid="{00000000-0005-0000-0000-000048150000}"/>
    <cellStyle name="SAPBEXsubItem 2 4 3" xfId="5482" xr:uid="{00000000-0005-0000-0000-000049150000}"/>
    <cellStyle name="SAPBEXsubItem 2 4 4" xfId="5760" xr:uid="{00000000-0005-0000-0000-00004A150000}"/>
    <cellStyle name="SAPBEXsubItem 2 4 5" xfId="5613" xr:uid="{00000000-0005-0000-0000-00004B150000}"/>
    <cellStyle name="SAPBEXsubItem 2 4 6" xfId="5865" xr:uid="{00000000-0005-0000-0000-00004C150000}"/>
    <cellStyle name="SAPBEXsubItem 2 4 7" xfId="5933" xr:uid="{00000000-0005-0000-0000-00004D150000}"/>
    <cellStyle name="SAPBEXsubItem 2 4 8" xfId="6237" xr:uid="{00000000-0005-0000-0000-00004E150000}"/>
    <cellStyle name="SAPBEXsubItem 2 5" xfId="5772" xr:uid="{00000000-0005-0000-0000-00004F150000}"/>
    <cellStyle name="SAPBEXsubItem 2 6" xfId="6019" xr:uid="{00000000-0005-0000-0000-000050150000}"/>
    <cellStyle name="SAPBEXsubItem 2 7" xfId="5742" xr:uid="{00000000-0005-0000-0000-000051150000}"/>
    <cellStyle name="SAPBEXsubItem 2 8" xfId="5973" xr:uid="{00000000-0005-0000-0000-000052150000}"/>
    <cellStyle name="SAPBEXsubItem 2 9" xfId="5871" xr:uid="{00000000-0005-0000-0000-000053150000}"/>
    <cellStyle name="SAPBEXsubItem 3" xfId="2170" xr:uid="{00000000-0005-0000-0000-000054150000}"/>
    <cellStyle name="SAPBEXsubItem 3 2" xfId="2310" xr:uid="{00000000-0005-0000-0000-000055150000}"/>
    <cellStyle name="SAPBEXsubItem 3 2 2" xfId="5786" xr:uid="{00000000-0005-0000-0000-000056150000}"/>
    <cellStyle name="SAPBEXsubItem 3 2 3" xfId="5715" xr:uid="{00000000-0005-0000-0000-000057150000}"/>
    <cellStyle name="SAPBEXsubItem 3 2 4" xfId="6144" xr:uid="{00000000-0005-0000-0000-000058150000}"/>
    <cellStyle name="SAPBEXsubItem 3 2 5" xfId="6163" xr:uid="{00000000-0005-0000-0000-000059150000}"/>
    <cellStyle name="SAPBEXsubItem 3 2 6" xfId="6181" xr:uid="{00000000-0005-0000-0000-00005A150000}"/>
    <cellStyle name="SAPBEXsubItem 3 2 7" xfId="6197" xr:uid="{00000000-0005-0000-0000-00005B150000}"/>
    <cellStyle name="SAPBEXsubItem 3 2 8" xfId="6234" xr:uid="{00000000-0005-0000-0000-00005C150000}"/>
    <cellStyle name="SAPBEXsubItem 3 3" xfId="5765" xr:uid="{00000000-0005-0000-0000-00005D150000}"/>
    <cellStyle name="SAPBEXsubItem 3 4" xfId="5486" xr:uid="{00000000-0005-0000-0000-00005E150000}"/>
    <cellStyle name="SAPBEXsubItem 3 5" xfId="6081" xr:uid="{00000000-0005-0000-0000-00005F150000}"/>
    <cellStyle name="SAPBEXsubItem 3 6" xfId="6028" xr:uid="{00000000-0005-0000-0000-000060150000}"/>
    <cellStyle name="SAPBEXsubItem 3 7" xfId="6000" xr:uid="{00000000-0005-0000-0000-000061150000}"/>
    <cellStyle name="SAPBEXsubItem 3 8" xfId="5572" xr:uid="{00000000-0005-0000-0000-000062150000}"/>
    <cellStyle name="SAPBEXsubItem 3 9" xfId="6221" xr:uid="{00000000-0005-0000-0000-000063150000}"/>
    <cellStyle name="SAPBEXsubItem 4" xfId="5618" xr:uid="{00000000-0005-0000-0000-000064150000}"/>
    <cellStyle name="SAPBEXsubItem 5" xfId="5964" xr:uid="{00000000-0005-0000-0000-000065150000}"/>
    <cellStyle name="SAPBEXsubItem 6" xfId="5893" xr:uid="{00000000-0005-0000-0000-000066150000}"/>
    <cellStyle name="SAPBEXsubItem 7" xfId="5877" xr:uid="{00000000-0005-0000-0000-000067150000}"/>
    <cellStyle name="SAPBEXsubItem 8" xfId="5568" xr:uid="{00000000-0005-0000-0000-000068150000}"/>
    <cellStyle name="SAPBEXsubItem 9" xfId="6094" xr:uid="{00000000-0005-0000-0000-000069150000}"/>
    <cellStyle name="SAPBEXsubItem_Income statement" xfId="1474" xr:uid="{00000000-0005-0000-0000-00006A150000}"/>
    <cellStyle name="SAPBEXtitle" xfId="939" xr:uid="{00000000-0005-0000-0000-00006B150000}"/>
    <cellStyle name="SAPBEXtitle 2" xfId="3990" xr:uid="{00000000-0005-0000-0000-00006C150000}"/>
    <cellStyle name="SAPBEXtitle 2 2" xfId="3991" xr:uid="{00000000-0005-0000-0000-00006D150000}"/>
    <cellStyle name="SAPBEXtitle 2 2 2" xfId="4972" xr:uid="{00000000-0005-0000-0000-00006E150000}"/>
    <cellStyle name="SAPBEXtitle 2 3" xfId="3992" xr:uid="{00000000-0005-0000-0000-00006F150000}"/>
    <cellStyle name="SAPBEXtitle 2 3 2" xfId="4973" xr:uid="{00000000-0005-0000-0000-000070150000}"/>
    <cellStyle name="SAPBEXtitle 2 4" xfId="3993" xr:uid="{00000000-0005-0000-0000-000071150000}"/>
    <cellStyle name="SAPBEXtitle 2 4 2" xfId="4974" xr:uid="{00000000-0005-0000-0000-000072150000}"/>
    <cellStyle name="SAPBEXtitle 2 5" xfId="3994" xr:uid="{00000000-0005-0000-0000-000073150000}"/>
    <cellStyle name="SAPBEXtitle 3" xfId="3995" xr:uid="{00000000-0005-0000-0000-000074150000}"/>
    <cellStyle name="SAPBEXtitle 3 2" xfId="4975" xr:uid="{00000000-0005-0000-0000-000075150000}"/>
    <cellStyle name="SAPBEXtitle 4" xfId="3996" xr:uid="{00000000-0005-0000-0000-000076150000}"/>
    <cellStyle name="SAPBEXtitle 4 2" xfId="4976" xr:uid="{00000000-0005-0000-0000-000077150000}"/>
    <cellStyle name="SAPBEXtitle 5" xfId="3997" xr:uid="{00000000-0005-0000-0000-000078150000}"/>
    <cellStyle name="SAPBEXtitle 5 2" xfId="4977" xr:uid="{00000000-0005-0000-0000-000079150000}"/>
    <cellStyle name="SAPBEXtitle 6" xfId="3998" xr:uid="{00000000-0005-0000-0000-00007A150000}"/>
    <cellStyle name="SAPBEXundefined" xfId="940" xr:uid="{00000000-0005-0000-0000-00007B150000}"/>
    <cellStyle name="SAPBEXundefined 2" xfId="3999" xr:uid="{00000000-0005-0000-0000-00007C150000}"/>
    <cellStyle name="SAPBEXundefined 2 2" xfId="4000" xr:uid="{00000000-0005-0000-0000-00007D150000}"/>
    <cellStyle name="SAPBEXundefined 2 2 2" xfId="4978" xr:uid="{00000000-0005-0000-0000-00007E150000}"/>
    <cellStyle name="SAPBEXundefined 2 3" xfId="4001" xr:uid="{00000000-0005-0000-0000-00007F150000}"/>
    <cellStyle name="SAPBEXundefined 2 3 2" xfId="4979" xr:uid="{00000000-0005-0000-0000-000080150000}"/>
    <cellStyle name="SAPBEXundefined 2 4" xfId="4002" xr:uid="{00000000-0005-0000-0000-000081150000}"/>
    <cellStyle name="SAPBEXundefined 2 4 2" xfId="4980" xr:uid="{00000000-0005-0000-0000-000082150000}"/>
    <cellStyle name="SAPBEXundefined 2 5" xfId="4003" xr:uid="{00000000-0005-0000-0000-000083150000}"/>
    <cellStyle name="SAPBEXundefined 3" xfId="4004" xr:uid="{00000000-0005-0000-0000-000084150000}"/>
    <cellStyle name="SAPBEXundefined 3 2" xfId="4981" xr:uid="{00000000-0005-0000-0000-000085150000}"/>
    <cellStyle name="SAPBEXundefined 4" xfId="4005" xr:uid="{00000000-0005-0000-0000-000086150000}"/>
    <cellStyle name="SAPBEXundefined 4 2" xfId="4982" xr:uid="{00000000-0005-0000-0000-000087150000}"/>
    <cellStyle name="SAPBEXundefined 5" xfId="4006" xr:uid="{00000000-0005-0000-0000-000088150000}"/>
    <cellStyle name="SAPBEXundefined 5 2" xfId="4983" xr:uid="{00000000-0005-0000-0000-000089150000}"/>
    <cellStyle name="SAPBEXundefined 6" xfId="4007" xr:uid="{00000000-0005-0000-0000-00008A150000}"/>
    <cellStyle name="SAPError" xfId="941" xr:uid="{00000000-0005-0000-0000-00008B150000}"/>
    <cellStyle name="SAPError 2" xfId="2195" xr:uid="{00000000-0005-0000-0000-00008C150000}"/>
    <cellStyle name="SAPError 3" xfId="4008" xr:uid="{00000000-0005-0000-0000-00008D150000}"/>
    <cellStyle name="SAPKey" xfId="942" xr:uid="{00000000-0005-0000-0000-00008E150000}"/>
    <cellStyle name="SAPKey 2" xfId="2196" xr:uid="{00000000-0005-0000-0000-00008F150000}"/>
    <cellStyle name="SAPKey 3" xfId="4009" xr:uid="{00000000-0005-0000-0000-000090150000}"/>
    <cellStyle name="SAPLocked" xfId="943" xr:uid="{00000000-0005-0000-0000-000091150000}"/>
    <cellStyle name="SAPLocked 2" xfId="2197" xr:uid="{00000000-0005-0000-0000-000092150000}"/>
    <cellStyle name="SAPLocked 3" xfId="4010" xr:uid="{00000000-0005-0000-0000-000093150000}"/>
    <cellStyle name="SAPOutput" xfId="944" xr:uid="{00000000-0005-0000-0000-000094150000}"/>
    <cellStyle name="SAPOutput 2" xfId="2198" xr:uid="{00000000-0005-0000-0000-000095150000}"/>
    <cellStyle name="SAPOutput 3" xfId="4011" xr:uid="{00000000-0005-0000-0000-000096150000}"/>
    <cellStyle name="SAPSpace" xfId="945" xr:uid="{00000000-0005-0000-0000-000097150000}"/>
    <cellStyle name="SAPSpace 2" xfId="2199" xr:uid="{00000000-0005-0000-0000-000098150000}"/>
    <cellStyle name="SAPSpace 3" xfId="4012" xr:uid="{00000000-0005-0000-0000-000099150000}"/>
    <cellStyle name="SAPText" xfId="946" xr:uid="{00000000-0005-0000-0000-00009A150000}"/>
    <cellStyle name="SAPText 2" xfId="2200" xr:uid="{00000000-0005-0000-0000-00009B150000}"/>
    <cellStyle name="SAPText 3" xfId="4013" xr:uid="{00000000-0005-0000-0000-00009C150000}"/>
    <cellStyle name="SAPUnLocked" xfId="947" xr:uid="{00000000-0005-0000-0000-00009D150000}"/>
    <cellStyle name="SAPUnLocked 2" xfId="2201" xr:uid="{00000000-0005-0000-0000-00009E150000}"/>
    <cellStyle name="SAPUnLocked 3" xfId="4014" xr:uid="{00000000-0005-0000-0000-00009F150000}"/>
    <cellStyle name="Sep. milhar [0]" xfId="948" xr:uid="{00000000-0005-0000-0000-0000A0150000}"/>
    <cellStyle name="Separador de m" xfId="949" xr:uid="{00000000-0005-0000-0000-0000A1150000}"/>
    <cellStyle name="Separador de milhares 10" xfId="230" xr:uid="{00000000-0005-0000-0000-0000A2150000}"/>
    <cellStyle name="Separador de milhares 10 10" xfId="349" xr:uid="{00000000-0005-0000-0000-0000A3150000}"/>
    <cellStyle name="Separador de milhares 10 10 2" xfId="5550" xr:uid="{00000000-0005-0000-0000-0000A4150000}"/>
    <cellStyle name="Separador de milhares 10 11" xfId="352" xr:uid="{00000000-0005-0000-0000-0000A5150000}"/>
    <cellStyle name="Separador de milhares 10 11 2" xfId="5553" xr:uid="{00000000-0005-0000-0000-0000A6150000}"/>
    <cellStyle name="Separador de milhares 10 12" xfId="355" xr:uid="{00000000-0005-0000-0000-0000A7150000}"/>
    <cellStyle name="Separador de milhares 10 12 2" xfId="5556" xr:uid="{00000000-0005-0000-0000-0000A8150000}"/>
    <cellStyle name="Separador de milhares 10 13" xfId="378" xr:uid="{00000000-0005-0000-0000-0000A9150000}"/>
    <cellStyle name="Separador de milhares 10 13 2" xfId="5561" xr:uid="{00000000-0005-0000-0000-0000AA150000}"/>
    <cellStyle name="Separador de milhares 10 14" xfId="383" xr:uid="{00000000-0005-0000-0000-0000AB150000}"/>
    <cellStyle name="Separador de milhares 10 14 2" xfId="5566" xr:uid="{00000000-0005-0000-0000-0000AC150000}"/>
    <cellStyle name="Separador de milhares 10 15" xfId="268" xr:uid="{00000000-0005-0000-0000-0000AD150000}"/>
    <cellStyle name="Separador de milhares 10 15 2" xfId="5514" xr:uid="{00000000-0005-0000-0000-0000AE150000}"/>
    <cellStyle name="Separador de milhares 10 16" xfId="1155" xr:uid="{00000000-0005-0000-0000-0000AF150000}"/>
    <cellStyle name="Separador de milhares 10 17" xfId="4015" xr:uid="{00000000-0005-0000-0000-0000B0150000}"/>
    <cellStyle name="Separador de milhares 10 17 2" xfId="5979" xr:uid="{00000000-0005-0000-0000-0000B1150000}"/>
    <cellStyle name="Separador de milhares 10 18" xfId="5508" xr:uid="{00000000-0005-0000-0000-0000B2150000}"/>
    <cellStyle name="Separador de milhares 10 2" xfId="269" xr:uid="{00000000-0005-0000-0000-0000B3150000}"/>
    <cellStyle name="Separador de milhares 10 2 2" xfId="1156" xr:uid="{00000000-0005-0000-0000-0000B4150000}"/>
    <cellStyle name="Separador de milhares 10 2 2 2" xfId="5668" xr:uid="{00000000-0005-0000-0000-0000B5150000}"/>
    <cellStyle name="Separador de milhares 10 2 3" xfId="5515" xr:uid="{00000000-0005-0000-0000-0000B6150000}"/>
    <cellStyle name="Separador de milhares 10 3" xfId="328" xr:uid="{00000000-0005-0000-0000-0000B7150000}"/>
    <cellStyle name="Separador de milhares 10 3 2" xfId="5529" xr:uid="{00000000-0005-0000-0000-0000B8150000}"/>
    <cellStyle name="Separador de milhares 10 4" xfId="331" xr:uid="{00000000-0005-0000-0000-0000B9150000}"/>
    <cellStyle name="Separador de milhares 10 4 2" xfId="5532" xr:uid="{00000000-0005-0000-0000-0000BA150000}"/>
    <cellStyle name="Separador de milhares 10 5" xfId="334" xr:uid="{00000000-0005-0000-0000-0000BB150000}"/>
    <cellStyle name="Separador de milhares 10 5 2" xfId="5535" xr:uid="{00000000-0005-0000-0000-0000BC150000}"/>
    <cellStyle name="Separador de milhares 10 6" xfId="337" xr:uid="{00000000-0005-0000-0000-0000BD150000}"/>
    <cellStyle name="Separador de milhares 10 6 2" xfId="5538" xr:uid="{00000000-0005-0000-0000-0000BE150000}"/>
    <cellStyle name="Separador de milhares 10 7" xfId="340" xr:uid="{00000000-0005-0000-0000-0000BF150000}"/>
    <cellStyle name="Separador de milhares 10 7 2" xfId="5541" xr:uid="{00000000-0005-0000-0000-0000C0150000}"/>
    <cellStyle name="Separador de milhares 10 8" xfId="343" xr:uid="{00000000-0005-0000-0000-0000C1150000}"/>
    <cellStyle name="Separador de milhares 10 8 2" xfId="5544" xr:uid="{00000000-0005-0000-0000-0000C2150000}"/>
    <cellStyle name="Separador de milhares 10 9" xfId="346" xr:uid="{00000000-0005-0000-0000-0000C3150000}"/>
    <cellStyle name="Separador de milhares 10 9 2" xfId="5547" xr:uid="{00000000-0005-0000-0000-0000C4150000}"/>
    <cellStyle name="Separador de milhares 11" xfId="270" xr:uid="{00000000-0005-0000-0000-0000C5150000}"/>
    <cellStyle name="Separador de milhares 11 10" xfId="347" xr:uid="{00000000-0005-0000-0000-0000C6150000}"/>
    <cellStyle name="Separador de milhares 11 10 2" xfId="5548" xr:uid="{00000000-0005-0000-0000-0000C7150000}"/>
    <cellStyle name="Separador de milhares 11 11" xfId="350" xr:uid="{00000000-0005-0000-0000-0000C8150000}"/>
    <cellStyle name="Separador de milhares 11 11 2" xfId="5551" xr:uid="{00000000-0005-0000-0000-0000C9150000}"/>
    <cellStyle name="Separador de milhares 11 12" xfId="353" xr:uid="{00000000-0005-0000-0000-0000CA150000}"/>
    <cellStyle name="Separador de milhares 11 12 2" xfId="5554" xr:uid="{00000000-0005-0000-0000-0000CB150000}"/>
    <cellStyle name="Separador de milhares 11 13" xfId="356" xr:uid="{00000000-0005-0000-0000-0000CC150000}"/>
    <cellStyle name="Separador de milhares 11 13 2" xfId="5557" xr:uid="{00000000-0005-0000-0000-0000CD150000}"/>
    <cellStyle name="Separador de milhares 11 14" xfId="379" xr:uid="{00000000-0005-0000-0000-0000CE150000}"/>
    <cellStyle name="Separador de milhares 11 14 2" xfId="5562" xr:uid="{00000000-0005-0000-0000-0000CF150000}"/>
    <cellStyle name="Separador de milhares 11 15" xfId="382" xr:uid="{00000000-0005-0000-0000-0000D0150000}"/>
    <cellStyle name="Separador de milhares 11 15 2" xfId="5565" xr:uid="{00000000-0005-0000-0000-0000D1150000}"/>
    <cellStyle name="Separador de milhares 11 16" xfId="1157" xr:uid="{00000000-0005-0000-0000-0000D2150000}"/>
    <cellStyle name="Separador de milhares 11 17" xfId="5516" xr:uid="{00000000-0005-0000-0000-0000D3150000}"/>
    <cellStyle name="Separador de milhares 11 2" xfId="271" xr:uid="{00000000-0005-0000-0000-0000D4150000}"/>
    <cellStyle name="Separador de milhares 11 2 2" xfId="5517" xr:uid="{00000000-0005-0000-0000-0000D5150000}"/>
    <cellStyle name="Separador de milhares 11 3" xfId="281" xr:uid="{00000000-0005-0000-0000-0000D6150000}"/>
    <cellStyle name="Separador de milhares 11 3 2" xfId="5524" xr:uid="{00000000-0005-0000-0000-0000D7150000}"/>
    <cellStyle name="Separador de milhares 11 4" xfId="329" xr:uid="{00000000-0005-0000-0000-0000D8150000}"/>
    <cellStyle name="Separador de milhares 11 4 2" xfId="5530" xr:uid="{00000000-0005-0000-0000-0000D9150000}"/>
    <cellStyle name="Separador de milhares 11 5" xfId="332" xr:uid="{00000000-0005-0000-0000-0000DA150000}"/>
    <cellStyle name="Separador de milhares 11 5 2" xfId="5533" xr:uid="{00000000-0005-0000-0000-0000DB150000}"/>
    <cellStyle name="Separador de milhares 11 6" xfId="335" xr:uid="{00000000-0005-0000-0000-0000DC150000}"/>
    <cellStyle name="Separador de milhares 11 6 2" xfId="5536" xr:uid="{00000000-0005-0000-0000-0000DD150000}"/>
    <cellStyle name="Separador de milhares 11 7" xfId="338" xr:uid="{00000000-0005-0000-0000-0000DE150000}"/>
    <cellStyle name="Separador de milhares 11 7 2" xfId="5539" xr:uid="{00000000-0005-0000-0000-0000DF150000}"/>
    <cellStyle name="Separador de milhares 11 8" xfId="341" xr:uid="{00000000-0005-0000-0000-0000E0150000}"/>
    <cellStyle name="Separador de milhares 11 8 2" xfId="5542" xr:uid="{00000000-0005-0000-0000-0000E1150000}"/>
    <cellStyle name="Separador de milhares 11 9" xfId="344" xr:uid="{00000000-0005-0000-0000-0000E2150000}"/>
    <cellStyle name="Separador de milhares 11 9 2" xfId="5545" xr:uid="{00000000-0005-0000-0000-0000E3150000}"/>
    <cellStyle name="Separador de milhares 12" xfId="950" xr:uid="{00000000-0005-0000-0000-0000E4150000}"/>
    <cellStyle name="Separador de milhares 12 2" xfId="1158" xr:uid="{00000000-0005-0000-0000-0000E5150000}"/>
    <cellStyle name="Separador de milhares 12 2 2" xfId="4016" xr:uid="{00000000-0005-0000-0000-0000E6150000}"/>
    <cellStyle name="Separador de milhares 12 3" xfId="4017" xr:uid="{00000000-0005-0000-0000-0000E7150000}"/>
    <cellStyle name="Separador de milhares 12 4" xfId="4018" xr:uid="{00000000-0005-0000-0000-0000E8150000}"/>
    <cellStyle name="Separador de milhares 12_Plan2" xfId="4019" xr:uid="{00000000-0005-0000-0000-0000E9150000}"/>
    <cellStyle name="Separador de milhares 13" xfId="951" xr:uid="{00000000-0005-0000-0000-0000EA150000}"/>
    <cellStyle name="Separador de milhares 13 2" xfId="1163" xr:uid="{00000000-0005-0000-0000-0000EB150000}"/>
    <cellStyle name="Separador de milhares 13 2 2" xfId="4020" xr:uid="{00000000-0005-0000-0000-0000EC150000}"/>
    <cellStyle name="Separador de milhares 13 2 2 2" xfId="5980" xr:uid="{00000000-0005-0000-0000-0000ED150000}"/>
    <cellStyle name="Separador de milhares 13 3" xfId="4021" xr:uid="{00000000-0005-0000-0000-0000EE150000}"/>
    <cellStyle name="Separador de milhares 13 4" xfId="4022" xr:uid="{00000000-0005-0000-0000-0000EF150000}"/>
    <cellStyle name="Separador de milhares 13 4 2" xfId="5981" xr:uid="{00000000-0005-0000-0000-0000F0150000}"/>
    <cellStyle name="Separador de milhares 13 5" xfId="5619" xr:uid="{00000000-0005-0000-0000-0000F1150000}"/>
    <cellStyle name="Separador de milhares 13_Plan2" xfId="4023" xr:uid="{00000000-0005-0000-0000-0000F2150000}"/>
    <cellStyle name="Separador de milhares 14" xfId="952" xr:uid="{00000000-0005-0000-0000-0000F3150000}"/>
    <cellStyle name="Separador de milhares 14 2" xfId="1164" xr:uid="{00000000-0005-0000-0000-0000F4150000}"/>
    <cellStyle name="Separador de milhares 14 2 2" xfId="4024" xr:uid="{00000000-0005-0000-0000-0000F5150000}"/>
    <cellStyle name="Separador de milhares 14 2 3" xfId="5670" xr:uid="{00000000-0005-0000-0000-0000F6150000}"/>
    <cellStyle name="Separador de milhares 14 3" xfId="4025" xr:uid="{00000000-0005-0000-0000-0000F7150000}"/>
    <cellStyle name="Separador de milhares 14 3 2" xfId="5982" xr:uid="{00000000-0005-0000-0000-0000F8150000}"/>
    <cellStyle name="Separador de milhares 14 4" xfId="4026" xr:uid="{00000000-0005-0000-0000-0000F9150000}"/>
    <cellStyle name="Separador de milhares 14_Plan2" xfId="4027" xr:uid="{00000000-0005-0000-0000-0000FA150000}"/>
    <cellStyle name="Separador de milhares 15" xfId="953" xr:uid="{00000000-0005-0000-0000-0000FB150000}"/>
    <cellStyle name="Separador de milhares 15 2" xfId="1165" xr:uid="{00000000-0005-0000-0000-0000FC150000}"/>
    <cellStyle name="Separador de milhares 15 2 2" xfId="4028" xr:uid="{00000000-0005-0000-0000-0000FD150000}"/>
    <cellStyle name="Separador de milhares 15 3" xfId="4029" xr:uid="{00000000-0005-0000-0000-0000FE150000}"/>
    <cellStyle name="Separador de milhares 15 4" xfId="4030" xr:uid="{00000000-0005-0000-0000-0000FF150000}"/>
    <cellStyle name="Separador de milhares 15_Plan2" xfId="4031" xr:uid="{00000000-0005-0000-0000-000000160000}"/>
    <cellStyle name="Separador de milhares 16" xfId="954" xr:uid="{00000000-0005-0000-0000-000001160000}"/>
    <cellStyle name="Separador de milhares 17" xfId="955" xr:uid="{00000000-0005-0000-0000-000002160000}"/>
    <cellStyle name="Separador de milhares 18" xfId="956" xr:uid="{00000000-0005-0000-0000-000003160000}"/>
    <cellStyle name="Separador de milhares 19" xfId="957" xr:uid="{00000000-0005-0000-0000-000004160000}"/>
    <cellStyle name="Separador de milhares 19 2" xfId="5620" xr:uid="{00000000-0005-0000-0000-000005160000}"/>
    <cellStyle name="Separador de milhares 2" xfId="162" xr:uid="{00000000-0005-0000-0000-000006160000}"/>
    <cellStyle name="Separador de milhares 2 10" xfId="250" xr:uid="{00000000-0005-0000-0000-000007160000}"/>
    <cellStyle name="Separador de milhares 2 10 2" xfId="1705" xr:uid="{00000000-0005-0000-0000-000008160000}"/>
    <cellStyle name="Separador de milhares 2 10 3" xfId="4033" xr:uid="{00000000-0005-0000-0000-000009160000}"/>
    <cellStyle name="Separador de milhares 2 10 3 2" xfId="5983" xr:uid="{00000000-0005-0000-0000-00000A160000}"/>
    <cellStyle name="Separador de milhares 2 11" xfId="958" xr:uid="{00000000-0005-0000-0000-00000B160000}"/>
    <cellStyle name="Separador de milhares 2 11 2" xfId="5621" xr:uid="{00000000-0005-0000-0000-00000C160000}"/>
    <cellStyle name="Separador de milhares 2 12" xfId="959" xr:uid="{00000000-0005-0000-0000-00000D160000}"/>
    <cellStyle name="Separador de milhares 2 12 2" xfId="5622" xr:uid="{00000000-0005-0000-0000-00000E160000}"/>
    <cellStyle name="Separador de milhares 2 13" xfId="960" xr:uid="{00000000-0005-0000-0000-00000F160000}"/>
    <cellStyle name="Separador de milhares 2 13 2" xfId="5623" xr:uid="{00000000-0005-0000-0000-000010160000}"/>
    <cellStyle name="Separador de milhares 2 14" xfId="961" xr:uid="{00000000-0005-0000-0000-000011160000}"/>
    <cellStyle name="Separador de milhares 2 14 2" xfId="5624" xr:uid="{00000000-0005-0000-0000-000012160000}"/>
    <cellStyle name="Separador de milhares 2 15" xfId="962" xr:uid="{00000000-0005-0000-0000-000013160000}"/>
    <cellStyle name="Separador de milhares 2 15 2" xfId="5625" xr:uid="{00000000-0005-0000-0000-000014160000}"/>
    <cellStyle name="Separador de milhares 2 16" xfId="1110" xr:uid="{00000000-0005-0000-0000-000015160000}"/>
    <cellStyle name="Separador de milhares 2 16 2" xfId="2280" xr:uid="{00000000-0005-0000-0000-000016160000}"/>
    <cellStyle name="Separador de milhares 2 16_Income statement" xfId="1475" xr:uid="{00000000-0005-0000-0000-000017160000}"/>
    <cellStyle name="Separador de milhares 2 17" xfId="4032" xr:uid="{00000000-0005-0000-0000-000018160000}"/>
    <cellStyle name="Separador de milhares 2 18" xfId="5386" xr:uid="{00000000-0005-0000-0000-000019160000}"/>
    <cellStyle name="Separador de milhares 2 19" xfId="5271" xr:uid="{00000000-0005-0000-0000-00001A160000}"/>
    <cellStyle name="Separador de milhares 2 2" xfId="317" xr:uid="{00000000-0005-0000-0000-00001B160000}"/>
    <cellStyle name="Separador de milhares 2 2 2" xfId="963" xr:uid="{00000000-0005-0000-0000-00001C160000}"/>
    <cellStyle name="Separador de milhares 2 2 2 2" xfId="5626" xr:uid="{00000000-0005-0000-0000-00001D160000}"/>
    <cellStyle name="Separador de milhares 2 2 3" xfId="964" xr:uid="{00000000-0005-0000-0000-00001E160000}"/>
    <cellStyle name="Separador de milhares 2 2 3 2" xfId="5627" xr:uid="{00000000-0005-0000-0000-00001F160000}"/>
    <cellStyle name="Separador de milhares 2 2 4" xfId="965" xr:uid="{00000000-0005-0000-0000-000020160000}"/>
    <cellStyle name="Separador de milhares 2 2 4 2" xfId="5628" xr:uid="{00000000-0005-0000-0000-000021160000}"/>
    <cellStyle name="Separador de milhares 2 2 5" xfId="5526" xr:uid="{00000000-0005-0000-0000-000022160000}"/>
    <cellStyle name="Separador de milhares 2 20" xfId="5440" xr:uid="{00000000-0005-0000-0000-000023160000}"/>
    <cellStyle name="Separador de milhares 2 21" xfId="5400" xr:uid="{00000000-0005-0000-0000-000024160000}"/>
    <cellStyle name="Separador de milhares 2 22" xfId="5262" xr:uid="{00000000-0005-0000-0000-000025160000}"/>
    <cellStyle name="Separador de milhares 2 23" xfId="5254" xr:uid="{00000000-0005-0000-0000-000026160000}"/>
    <cellStyle name="Separador de milhares 2 24" xfId="5373" xr:uid="{00000000-0005-0000-0000-000027160000}"/>
    <cellStyle name="Separador de milhares 2 25" xfId="5456" xr:uid="{00000000-0005-0000-0000-000028160000}"/>
    <cellStyle name="Separador de milhares 2 26" xfId="5405" xr:uid="{00000000-0005-0000-0000-000029160000}"/>
    <cellStyle name="Separador de milhares 2 27" xfId="5419" xr:uid="{00000000-0005-0000-0000-00002A160000}"/>
    <cellStyle name="Separador de milhares 2 28" xfId="5447" xr:uid="{00000000-0005-0000-0000-00002B160000}"/>
    <cellStyle name="Separador de milhares 2 29" xfId="5438" xr:uid="{00000000-0005-0000-0000-00002C160000}"/>
    <cellStyle name="Separador de milhares 2 3" xfId="360" xr:uid="{00000000-0005-0000-0000-00002D160000}"/>
    <cellStyle name="Separador de milhares 2 3 2" xfId="966" xr:uid="{00000000-0005-0000-0000-00002E160000}"/>
    <cellStyle name="Separador de milhares 2 3 2 2" xfId="5629" xr:uid="{00000000-0005-0000-0000-00002F160000}"/>
    <cellStyle name="Separador de milhares 2 3 3" xfId="1767" xr:uid="{00000000-0005-0000-0000-000030160000}"/>
    <cellStyle name="Separador de milhares 2 3 4" xfId="4034" xr:uid="{00000000-0005-0000-0000-000031160000}"/>
    <cellStyle name="Separador de milhares 2 3 4 2" xfId="5984" xr:uid="{00000000-0005-0000-0000-000032160000}"/>
    <cellStyle name="Separador de milhares 2 30" xfId="5434" xr:uid="{00000000-0005-0000-0000-000033160000}"/>
    <cellStyle name="Separador de milhares 2 31" xfId="5446" xr:uid="{00000000-0005-0000-0000-000034160000}"/>
    <cellStyle name="Separador de milhares 2 4" xfId="367" xr:uid="{00000000-0005-0000-0000-000035160000}"/>
    <cellStyle name="Separador de milhares 2 4 2" xfId="967" xr:uid="{00000000-0005-0000-0000-000036160000}"/>
    <cellStyle name="Separador de milhares 2 4 2 2" xfId="5630" xr:uid="{00000000-0005-0000-0000-000037160000}"/>
    <cellStyle name="Separador de milhares 2 4 3" xfId="968" xr:uid="{00000000-0005-0000-0000-000038160000}"/>
    <cellStyle name="Separador de milhares 2 4 3 2" xfId="5631" xr:uid="{00000000-0005-0000-0000-000039160000}"/>
    <cellStyle name="Separador de milhares 2 4 4" xfId="1774" xr:uid="{00000000-0005-0000-0000-00003A160000}"/>
    <cellStyle name="Separador de milhares 2 4 5" xfId="4035" xr:uid="{00000000-0005-0000-0000-00003B160000}"/>
    <cellStyle name="Separador de milhares 2 4 5 2" xfId="5985" xr:uid="{00000000-0005-0000-0000-00003C160000}"/>
    <cellStyle name="Separador de milhares 2 5" xfId="369" xr:uid="{00000000-0005-0000-0000-00003D160000}"/>
    <cellStyle name="Separador de milhares 2 5 2" xfId="969" xr:uid="{00000000-0005-0000-0000-00003E160000}"/>
    <cellStyle name="Separador de milhares 2 5 2 2" xfId="5632" xr:uid="{00000000-0005-0000-0000-00003F160000}"/>
    <cellStyle name="Separador de milhares 2 5 3" xfId="1776" xr:uid="{00000000-0005-0000-0000-000040160000}"/>
    <cellStyle name="Separador de milhares 2 5 4" xfId="4036" xr:uid="{00000000-0005-0000-0000-000041160000}"/>
    <cellStyle name="Separador de milhares 2 5 4 2" xfId="5986" xr:uid="{00000000-0005-0000-0000-000042160000}"/>
    <cellStyle name="Separador de milhares 2 6" xfId="371" xr:uid="{00000000-0005-0000-0000-000043160000}"/>
    <cellStyle name="Separador de milhares 2 6 2" xfId="970" xr:uid="{00000000-0005-0000-0000-000044160000}"/>
    <cellStyle name="Separador de milhares 2 6 2 2" xfId="5633" xr:uid="{00000000-0005-0000-0000-000045160000}"/>
    <cellStyle name="Separador de milhares 2 6 3" xfId="1778" xr:uid="{00000000-0005-0000-0000-000046160000}"/>
    <cellStyle name="Separador de milhares 2 6 4" xfId="4037" xr:uid="{00000000-0005-0000-0000-000047160000}"/>
    <cellStyle name="Separador de milhares 2 6 4 2" xfId="5987" xr:uid="{00000000-0005-0000-0000-000048160000}"/>
    <cellStyle name="Separador de milhares 2 7" xfId="373" xr:uid="{00000000-0005-0000-0000-000049160000}"/>
    <cellStyle name="Separador de milhares 2 7 2" xfId="1780" xr:uid="{00000000-0005-0000-0000-00004A160000}"/>
    <cellStyle name="Separador de milhares 2 7 3" xfId="4038" xr:uid="{00000000-0005-0000-0000-00004B160000}"/>
    <cellStyle name="Separador de milhares 2 7 3 2" xfId="5988" xr:uid="{00000000-0005-0000-0000-00004C160000}"/>
    <cellStyle name="Separador de milhares 2 8" xfId="375" xr:uid="{00000000-0005-0000-0000-00004D160000}"/>
    <cellStyle name="Separador de milhares 2 8 2" xfId="1782" xr:uid="{00000000-0005-0000-0000-00004E160000}"/>
    <cellStyle name="Separador de milhares 2 8 3" xfId="4039" xr:uid="{00000000-0005-0000-0000-00004F160000}"/>
    <cellStyle name="Separador de milhares 2 8 3 2" xfId="5989" xr:uid="{00000000-0005-0000-0000-000050160000}"/>
    <cellStyle name="Separador de milhares 2 9" xfId="272" xr:uid="{00000000-0005-0000-0000-000051160000}"/>
    <cellStyle name="Separador de milhares 2 9 2" xfId="4040" xr:uid="{00000000-0005-0000-0000-000052160000}"/>
    <cellStyle name="Separador de milhares 2 9 2 2" xfId="5990" xr:uid="{00000000-0005-0000-0000-000053160000}"/>
    <cellStyle name="Separador de milhares 2 9 3" xfId="5518" xr:uid="{00000000-0005-0000-0000-000054160000}"/>
    <cellStyle name="Separador de milhares 20" xfId="971" xr:uid="{00000000-0005-0000-0000-000055160000}"/>
    <cellStyle name="Separador de milhares 21" xfId="972" xr:uid="{00000000-0005-0000-0000-000056160000}"/>
    <cellStyle name="Separador de milhares 21 2" xfId="5634" xr:uid="{00000000-0005-0000-0000-000057160000}"/>
    <cellStyle name="Separador de milhares 22" xfId="973" xr:uid="{00000000-0005-0000-0000-000058160000}"/>
    <cellStyle name="Separador de milhares 23" xfId="974" xr:uid="{00000000-0005-0000-0000-000059160000}"/>
    <cellStyle name="Separador de milhares 23 2" xfId="5635" xr:uid="{00000000-0005-0000-0000-00005A160000}"/>
    <cellStyle name="Separador de milhares 24" xfId="975" xr:uid="{00000000-0005-0000-0000-00005B160000}"/>
    <cellStyle name="Separador de milhares 25" xfId="976" xr:uid="{00000000-0005-0000-0000-00005C160000}"/>
    <cellStyle name="Separador de milhares 26" xfId="977" xr:uid="{00000000-0005-0000-0000-00005D160000}"/>
    <cellStyle name="Separador de milhares 26 2" xfId="5637" xr:uid="{00000000-0005-0000-0000-00005E160000}"/>
    <cellStyle name="Separador de milhares 3" xfId="158" xr:uid="{00000000-0005-0000-0000-00005F160000}"/>
    <cellStyle name="Separador de milhares 3 10" xfId="5423" xr:uid="{00000000-0005-0000-0000-000060160000}"/>
    <cellStyle name="Separador de milhares 3 11" xfId="5492" xr:uid="{00000000-0005-0000-0000-000061160000}"/>
    <cellStyle name="Separador de milhares 3 2" xfId="978" xr:uid="{00000000-0005-0000-0000-000062160000}"/>
    <cellStyle name="Separador de milhares 3 2 2" xfId="2208" xr:uid="{00000000-0005-0000-0000-000063160000}"/>
    <cellStyle name="Separador de milhares 3 2 3" xfId="4042" xr:uid="{00000000-0005-0000-0000-000064160000}"/>
    <cellStyle name="Separador de milhares 3 2_Income statement" xfId="1476" xr:uid="{00000000-0005-0000-0000-000065160000}"/>
    <cellStyle name="Separador de milhares 3 3" xfId="979" xr:uid="{00000000-0005-0000-0000-000066160000}"/>
    <cellStyle name="Separador de milhares 3 3 2" xfId="5638" xr:uid="{00000000-0005-0000-0000-000067160000}"/>
    <cellStyle name="Separador de milhares 3 4" xfId="980" xr:uid="{00000000-0005-0000-0000-000068160000}"/>
    <cellStyle name="Separador de milhares 3 4 2" xfId="5639" xr:uid="{00000000-0005-0000-0000-000069160000}"/>
    <cellStyle name="Separador de milhares 3 5" xfId="1111" xr:uid="{00000000-0005-0000-0000-00006A160000}"/>
    <cellStyle name="Separador de milhares 3 5 2" xfId="2281" xr:uid="{00000000-0005-0000-0000-00006B160000}"/>
    <cellStyle name="Separador de milhares 3 5_Income statement" xfId="1477" xr:uid="{00000000-0005-0000-0000-00006C160000}"/>
    <cellStyle name="Separador de milhares 3 6" xfId="4041" xr:uid="{00000000-0005-0000-0000-00006D160000}"/>
    <cellStyle name="Separador de milhares 3 7" xfId="5388" xr:uid="{00000000-0005-0000-0000-00006E160000}"/>
    <cellStyle name="Separador de milhares 3 8" xfId="5415" xr:uid="{00000000-0005-0000-0000-00006F160000}"/>
    <cellStyle name="Separador de milhares 3 9" xfId="5365" xr:uid="{00000000-0005-0000-0000-000070160000}"/>
    <cellStyle name="Separador de milhares 4" xfId="159" xr:uid="{00000000-0005-0000-0000-000071160000}"/>
    <cellStyle name="Separador de milhares 4 10" xfId="348" xr:uid="{00000000-0005-0000-0000-000072160000}"/>
    <cellStyle name="Separador de milhares 4 10 2" xfId="5549" xr:uid="{00000000-0005-0000-0000-000073160000}"/>
    <cellStyle name="Separador de milhares 4 11" xfId="351" xr:uid="{00000000-0005-0000-0000-000074160000}"/>
    <cellStyle name="Separador de milhares 4 11 2" xfId="5552" xr:uid="{00000000-0005-0000-0000-000075160000}"/>
    <cellStyle name="Separador de milhares 4 12" xfId="354" xr:uid="{00000000-0005-0000-0000-000076160000}"/>
    <cellStyle name="Separador de milhares 4 12 2" xfId="5555" xr:uid="{00000000-0005-0000-0000-000077160000}"/>
    <cellStyle name="Separador de milhares 4 13" xfId="357" xr:uid="{00000000-0005-0000-0000-000078160000}"/>
    <cellStyle name="Separador de milhares 4 13 2" xfId="5558" xr:uid="{00000000-0005-0000-0000-000079160000}"/>
    <cellStyle name="Separador de milhares 4 14" xfId="380" xr:uid="{00000000-0005-0000-0000-00007A160000}"/>
    <cellStyle name="Separador de milhares 4 14 2" xfId="5563" xr:uid="{00000000-0005-0000-0000-00007B160000}"/>
    <cellStyle name="Separador de milhares 4 15" xfId="381" xr:uid="{00000000-0005-0000-0000-00007C160000}"/>
    <cellStyle name="Separador de milhares 4 15 2" xfId="5564" xr:uid="{00000000-0005-0000-0000-00007D160000}"/>
    <cellStyle name="Separador de milhares 4 16" xfId="273" xr:uid="{00000000-0005-0000-0000-00007E160000}"/>
    <cellStyle name="Separador de milhares 4 16 2" xfId="5519" xr:uid="{00000000-0005-0000-0000-00007F160000}"/>
    <cellStyle name="Separador de milhares 4 17" xfId="1112" xr:uid="{00000000-0005-0000-0000-000080160000}"/>
    <cellStyle name="Separador de milhares 4 17 2" xfId="5663" xr:uid="{00000000-0005-0000-0000-000081160000}"/>
    <cellStyle name="Separador de milhares 4 18" xfId="4043" xr:uid="{00000000-0005-0000-0000-000082160000}"/>
    <cellStyle name="Separador de milhares 4 19" xfId="5493" xr:uid="{00000000-0005-0000-0000-000083160000}"/>
    <cellStyle name="Separador de milhares 4 2" xfId="274" xr:uid="{00000000-0005-0000-0000-000084160000}"/>
    <cellStyle name="Separador de milhares 4 2 2" xfId="1159" xr:uid="{00000000-0005-0000-0000-000085160000}"/>
    <cellStyle name="Separador de milhares 4 2 3" xfId="4044" xr:uid="{00000000-0005-0000-0000-000086160000}"/>
    <cellStyle name="Separador de milhares 4 2 3 2" xfId="5992" xr:uid="{00000000-0005-0000-0000-000087160000}"/>
    <cellStyle name="Separador de milhares 4 2 4" xfId="5520" xr:uid="{00000000-0005-0000-0000-000088160000}"/>
    <cellStyle name="Separador de milhares 4 3" xfId="282" xr:uid="{00000000-0005-0000-0000-000089160000}"/>
    <cellStyle name="Separador de milhares 4 3 2" xfId="5525" xr:uid="{00000000-0005-0000-0000-00008A160000}"/>
    <cellStyle name="Separador de milhares 4 4" xfId="330" xr:uid="{00000000-0005-0000-0000-00008B160000}"/>
    <cellStyle name="Separador de milhares 4 4 2" xfId="5531" xr:uid="{00000000-0005-0000-0000-00008C160000}"/>
    <cellStyle name="Separador de milhares 4 5" xfId="333" xr:uid="{00000000-0005-0000-0000-00008D160000}"/>
    <cellStyle name="Separador de milhares 4 5 2" xfId="5534" xr:uid="{00000000-0005-0000-0000-00008E160000}"/>
    <cellStyle name="Separador de milhares 4 6" xfId="336" xr:uid="{00000000-0005-0000-0000-00008F160000}"/>
    <cellStyle name="Separador de milhares 4 6 2" xfId="5537" xr:uid="{00000000-0005-0000-0000-000090160000}"/>
    <cellStyle name="Separador de milhares 4 7" xfId="339" xr:uid="{00000000-0005-0000-0000-000091160000}"/>
    <cellStyle name="Separador de milhares 4 7 2" xfId="5540" xr:uid="{00000000-0005-0000-0000-000092160000}"/>
    <cellStyle name="Separador de milhares 4 8" xfId="342" xr:uid="{00000000-0005-0000-0000-000093160000}"/>
    <cellStyle name="Separador de milhares 4 8 2" xfId="5543" xr:uid="{00000000-0005-0000-0000-000094160000}"/>
    <cellStyle name="Separador de milhares 4 9" xfId="345" xr:uid="{00000000-0005-0000-0000-000095160000}"/>
    <cellStyle name="Separador de milhares 4 9 2" xfId="5546" xr:uid="{00000000-0005-0000-0000-000096160000}"/>
    <cellStyle name="Separador de milhares 5" xfId="222" xr:uid="{00000000-0005-0000-0000-000097160000}"/>
    <cellStyle name="Separador de milhares 5 2" xfId="275" xr:uid="{00000000-0005-0000-0000-000098160000}"/>
    <cellStyle name="Separador de milhares 5 2 2" xfId="1160" xr:uid="{00000000-0005-0000-0000-000099160000}"/>
    <cellStyle name="Separador de milhares 5 2 2 2" xfId="4046" xr:uid="{00000000-0005-0000-0000-00009A160000}"/>
    <cellStyle name="Separador de milhares 5 2 2 2 2" xfId="5994" xr:uid="{00000000-0005-0000-0000-00009B160000}"/>
    <cellStyle name="Separador de milhares 5 2 2 3" xfId="5669" xr:uid="{00000000-0005-0000-0000-00009C160000}"/>
    <cellStyle name="Separador de milhares 5 2 3" xfId="4047" xr:uid="{00000000-0005-0000-0000-00009D160000}"/>
    <cellStyle name="Separador de milhares 5 2 3 2" xfId="5995" xr:uid="{00000000-0005-0000-0000-00009E160000}"/>
    <cellStyle name="Separador de milhares 5 2 4" xfId="4048" xr:uid="{00000000-0005-0000-0000-00009F160000}"/>
    <cellStyle name="Separador de milhares 5 2 4 2" xfId="5996" xr:uid="{00000000-0005-0000-0000-0000A0160000}"/>
    <cellStyle name="Separador de milhares 5 2 5" xfId="4045" xr:uid="{00000000-0005-0000-0000-0000A1160000}"/>
    <cellStyle name="Separador de milhares 5 2 5 2" xfId="5993" xr:uid="{00000000-0005-0000-0000-0000A2160000}"/>
    <cellStyle name="Separador de milhares 5 2 6" xfId="5521" xr:uid="{00000000-0005-0000-0000-0000A3160000}"/>
    <cellStyle name="Separador de milhares 5 3" xfId="1113" xr:uid="{00000000-0005-0000-0000-0000A4160000}"/>
    <cellStyle name="Separador de milhares 5 3 2" xfId="5664" xr:uid="{00000000-0005-0000-0000-0000A5160000}"/>
    <cellStyle name="Separador de milhares 5 4" xfId="5505" xr:uid="{00000000-0005-0000-0000-0000A6160000}"/>
    <cellStyle name="Separador de milhares 6" xfId="160" xr:uid="{00000000-0005-0000-0000-0000A7160000}"/>
    <cellStyle name="Separador de milhares 6 2" xfId="318" xr:uid="{00000000-0005-0000-0000-0000A8160000}"/>
    <cellStyle name="Separador de milhares 6 2 2" xfId="5527" xr:uid="{00000000-0005-0000-0000-0000A9160000}"/>
    <cellStyle name="Separador de milhares 6 3" xfId="276" xr:uid="{00000000-0005-0000-0000-0000AA160000}"/>
    <cellStyle name="Separador de milhares 6 3 2" xfId="5522" xr:uid="{00000000-0005-0000-0000-0000AB160000}"/>
    <cellStyle name="Separador de milhares 6 4" xfId="1114" xr:uid="{00000000-0005-0000-0000-0000AC160000}"/>
    <cellStyle name="Separador de milhares 6 4 2" xfId="5665" xr:uid="{00000000-0005-0000-0000-0000AD160000}"/>
    <cellStyle name="Separador de milhares 6 5" xfId="5494" xr:uid="{00000000-0005-0000-0000-0000AE160000}"/>
    <cellStyle name="Separador de milhares 7" xfId="161" xr:uid="{00000000-0005-0000-0000-0000AF160000}"/>
    <cellStyle name="Separador de milhares 7 2" xfId="319" xr:uid="{00000000-0005-0000-0000-0000B0160000}"/>
    <cellStyle name="Separador de milhares 7 2 2" xfId="5528" xr:uid="{00000000-0005-0000-0000-0000B1160000}"/>
    <cellStyle name="Separador de milhares 7 3" xfId="277" xr:uid="{00000000-0005-0000-0000-0000B2160000}"/>
    <cellStyle name="Separador de milhares 7 3 2" xfId="5523" xr:uid="{00000000-0005-0000-0000-0000B3160000}"/>
    <cellStyle name="Separador de milhares 7 4" xfId="1115" xr:uid="{00000000-0005-0000-0000-0000B4160000}"/>
    <cellStyle name="Separador de milhares 7 4 2" xfId="5666" xr:uid="{00000000-0005-0000-0000-0000B5160000}"/>
    <cellStyle name="Separador de milhares 7 5" xfId="4049" xr:uid="{00000000-0005-0000-0000-0000B6160000}"/>
    <cellStyle name="Separador de milhares 7 6" xfId="5495" xr:uid="{00000000-0005-0000-0000-0000B7160000}"/>
    <cellStyle name="Separador de milhares 8" xfId="225" xr:uid="{00000000-0005-0000-0000-0000B8160000}"/>
    <cellStyle name="Separador de milhares 8 2" xfId="981" xr:uid="{00000000-0005-0000-0000-0000B9160000}"/>
    <cellStyle name="Separador de milhares 8 2 2" xfId="5640" xr:uid="{00000000-0005-0000-0000-0000BA160000}"/>
    <cellStyle name="Separador de milhares 8 3" xfId="982" xr:uid="{00000000-0005-0000-0000-0000BB160000}"/>
    <cellStyle name="Separador de milhares 8 3 2" xfId="5641" xr:uid="{00000000-0005-0000-0000-0000BC160000}"/>
    <cellStyle name="Separador de milhares 8 4" xfId="1161" xr:uid="{00000000-0005-0000-0000-0000BD160000}"/>
    <cellStyle name="Separador de milhares 8 5" xfId="4050" xr:uid="{00000000-0005-0000-0000-0000BE160000}"/>
    <cellStyle name="Separador de milhares 8 6" xfId="5506" xr:uid="{00000000-0005-0000-0000-0000BF160000}"/>
    <cellStyle name="Separador de milhares 9" xfId="228" xr:uid="{00000000-0005-0000-0000-0000C0160000}"/>
    <cellStyle name="Separador de milhares 9 2" xfId="1162" xr:uid="{00000000-0005-0000-0000-0000C1160000}"/>
    <cellStyle name="Separador de milhares 9 3" xfId="4051" xr:uid="{00000000-0005-0000-0000-0000C2160000}"/>
    <cellStyle name="Separador de milhares 9 3 2" xfId="5997" xr:uid="{00000000-0005-0000-0000-0000C3160000}"/>
    <cellStyle name="Separador de milhares 9 4" xfId="5507" xr:uid="{00000000-0005-0000-0000-0000C4160000}"/>
    <cellStyle name="Sledovaný hypertextový odkaz" xfId="983" xr:uid="{00000000-0005-0000-0000-0000C5160000}"/>
    <cellStyle name="Sledovaný hypertextový odkaz 2" xfId="2209" xr:uid="{00000000-0005-0000-0000-0000C6160000}"/>
    <cellStyle name="Sledovaný hypertextový odkaz 3" xfId="4052" xr:uid="{00000000-0005-0000-0000-0000C7160000}"/>
    <cellStyle name="Standard_56686" xfId="984" xr:uid="{00000000-0005-0000-0000-0000C8160000}"/>
    <cellStyle name="Style 1" xfId="985" xr:uid="{00000000-0005-0000-0000-0000C9160000}"/>
    <cellStyle name="Style 1 2" xfId="2210" xr:uid="{00000000-0005-0000-0000-0000CA160000}"/>
    <cellStyle name="Style 1 3" xfId="4053" xr:uid="{00000000-0005-0000-0000-0000CB160000}"/>
    <cellStyle name="STYLE1" xfId="986" xr:uid="{00000000-0005-0000-0000-0000CC160000}"/>
    <cellStyle name="STYLE1 - Style1" xfId="987" xr:uid="{00000000-0005-0000-0000-0000CD160000}"/>
    <cellStyle name="STYLE1 - Style1 2" xfId="2212" xr:uid="{00000000-0005-0000-0000-0000CE160000}"/>
    <cellStyle name="STYLE1 - Style1 3" xfId="4055" xr:uid="{00000000-0005-0000-0000-0000CF160000}"/>
    <cellStyle name="STYLE1 10" xfId="5384" xr:uid="{00000000-0005-0000-0000-0000D0160000}"/>
    <cellStyle name="STYLE1 11" xfId="3232" xr:uid="{00000000-0005-0000-0000-0000D1160000}"/>
    <cellStyle name="STYLE1 12" xfId="5375" xr:uid="{00000000-0005-0000-0000-0000D2160000}"/>
    <cellStyle name="STYLE1 13" xfId="5255" xr:uid="{00000000-0005-0000-0000-0000D3160000}"/>
    <cellStyle name="STYLE1 14" xfId="5260" xr:uid="{00000000-0005-0000-0000-0000D4160000}"/>
    <cellStyle name="STYLE1 15" xfId="5424" xr:uid="{00000000-0005-0000-0000-0000D5160000}"/>
    <cellStyle name="STYLE1 16" xfId="5361" xr:uid="{00000000-0005-0000-0000-0000D6160000}"/>
    <cellStyle name="STYLE1 17" xfId="5417" xr:uid="{00000000-0005-0000-0000-0000D7160000}"/>
    <cellStyle name="STYLE1 18" xfId="5285" xr:uid="{00000000-0005-0000-0000-0000D8160000}"/>
    <cellStyle name="STYLE1 19" xfId="5354" xr:uid="{00000000-0005-0000-0000-0000D9160000}"/>
    <cellStyle name="STYLE1 2" xfId="2211" xr:uid="{00000000-0005-0000-0000-0000DA160000}"/>
    <cellStyle name="STYLE1 20" xfId="5387" xr:uid="{00000000-0005-0000-0000-0000DB160000}"/>
    <cellStyle name="STYLE1 3" xfId="2328" xr:uid="{00000000-0005-0000-0000-0000DC160000}"/>
    <cellStyle name="STYLE1 4" xfId="2290" xr:uid="{00000000-0005-0000-0000-0000DD160000}"/>
    <cellStyle name="STYLE1 5" xfId="2177" xr:uid="{00000000-0005-0000-0000-0000DE160000}"/>
    <cellStyle name="STYLE1 6" xfId="4054" xr:uid="{00000000-0005-0000-0000-0000DF160000}"/>
    <cellStyle name="STYLE1 7" xfId="5389" xr:uid="{00000000-0005-0000-0000-0000E0160000}"/>
    <cellStyle name="STYLE1 8" xfId="5414" xr:uid="{00000000-0005-0000-0000-0000E1160000}"/>
    <cellStyle name="STYLE1 9" xfId="5249" xr:uid="{00000000-0005-0000-0000-0000E2160000}"/>
    <cellStyle name="STYLE2" xfId="988" xr:uid="{00000000-0005-0000-0000-0000E3160000}"/>
    <cellStyle name="STYLE2 - Style2" xfId="989" xr:uid="{00000000-0005-0000-0000-0000E4160000}"/>
    <cellStyle name="STYLE2 - Style2 2" xfId="2214" xr:uid="{00000000-0005-0000-0000-0000E5160000}"/>
    <cellStyle name="STYLE2 - Style2 3" xfId="4057" xr:uid="{00000000-0005-0000-0000-0000E6160000}"/>
    <cellStyle name="STYLE2 10" xfId="5284" xr:uid="{00000000-0005-0000-0000-0000E7160000}"/>
    <cellStyle name="STYLE2 11" xfId="5449" xr:uid="{00000000-0005-0000-0000-0000E8160000}"/>
    <cellStyle name="STYLE2 12" xfId="5256" xr:uid="{00000000-0005-0000-0000-0000E9160000}"/>
    <cellStyle name="STYLE2 13" xfId="5281" xr:uid="{00000000-0005-0000-0000-0000EA160000}"/>
    <cellStyle name="STYLE2 14" xfId="5250" xr:uid="{00000000-0005-0000-0000-0000EB160000}"/>
    <cellStyle name="STYLE2 15" xfId="5382" xr:uid="{00000000-0005-0000-0000-0000EC160000}"/>
    <cellStyle name="STYLE2 16" xfId="5360" xr:uid="{00000000-0005-0000-0000-0000ED160000}"/>
    <cellStyle name="STYLE2 17" xfId="5248" xr:uid="{00000000-0005-0000-0000-0000EE160000}"/>
    <cellStyle name="STYLE2 18" xfId="5374" xr:uid="{00000000-0005-0000-0000-0000EF160000}"/>
    <cellStyle name="STYLE2 19" xfId="3140" xr:uid="{00000000-0005-0000-0000-0000F0160000}"/>
    <cellStyle name="STYLE2 2" xfId="2213" xr:uid="{00000000-0005-0000-0000-0000F1160000}"/>
    <cellStyle name="STYLE2 20" xfId="5392" xr:uid="{00000000-0005-0000-0000-0000F2160000}"/>
    <cellStyle name="STYLE2 3" xfId="2329" xr:uid="{00000000-0005-0000-0000-0000F3160000}"/>
    <cellStyle name="STYLE2 4" xfId="2203" xr:uid="{00000000-0005-0000-0000-0000F4160000}"/>
    <cellStyle name="STYLE2 5" xfId="2352" xr:uid="{00000000-0005-0000-0000-0000F5160000}"/>
    <cellStyle name="STYLE2 6" xfId="4056" xr:uid="{00000000-0005-0000-0000-0000F6160000}"/>
    <cellStyle name="STYLE2 7" xfId="5390" xr:uid="{00000000-0005-0000-0000-0000F7160000}"/>
    <cellStyle name="STYLE2 8" xfId="5413" xr:uid="{00000000-0005-0000-0000-0000F8160000}"/>
    <cellStyle name="STYLE2 9" xfId="5366" xr:uid="{00000000-0005-0000-0000-0000F9160000}"/>
    <cellStyle name="SubHeading" xfId="990" xr:uid="{00000000-0005-0000-0000-0000FA160000}"/>
    <cellStyle name="SubHeading 2" xfId="2215" xr:uid="{00000000-0005-0000-0000-0000FB160000}"/>
    <cellStyle name="SubHeading 3" xfId="4058" xr:uid="{00000000-0005-0000-0000-0000FC160000}"/>
    <cellStyle name="Subtotal" xfId="991" xr:uid="{00000000-0005-0000-0000-0000FD160000}"/>
    <cellStyle name="Synoptics" xfId="992" xr:uid="{00000000-0005-0000-0000-0000FE160000}"/>
    <cellStyle name="Synoptics 2" xfId="2216" xr:uid="{00000000-0005-0000-0000-0000FF160000}"/>
    <cellStyle name="Synoptics 3" xfId="4059" xr:uid="{00000000-0005-0000-0000-000000170000}"/>
    <cellStyle name="taples Plaza" xfId="993" xr:uid="{00000000-0005-0000-0000-000001170000}"/>
    <cellStyle name="taples Plaza 2" xfId="2217" xr:uid="{00000000-0005-0000-0000-000002170000}"/>
    <cellStyle name="taples Plaza 3" xfId="4060" xr:uid="{00000000-0005-0000-0000-000003170000}"/>
    <cellStyle name="Text" xfId="994" xr:uid="{00000000-0005-0000-0000-000004170000}"/>
    <cellStyle name="Text 2" xfId="2218" xr:uid="{00000000-0005-0000-0000-000005170000}"/>
    <cellStyle name="Text 3" xfId="4061" xr:uid="{00000000-0005-0000-0000-000006170000}"/>
    <cellStyle name="Text Indent A" xfId="995" xr:uid="{00000000-0005-0000-0000-000007170000}"/>
    <cellStyle name="Text Indent B" xfId="996" xr:uid="{00000000-0005-0000-0000-000008170000}"/>
    <cellStyle name="Text Indent C" xfId="997" xr:uid="{00000000-0005-0000-0000-000009170000}"/>
    <cellStyle name="Texto de Aviso" xfId="1061" builtinId="11" customBuiltin="1"/>
    <cellStyle name="Texto de Aviso 2" xfId="320" xr:uid="{00000000-0005-0000-0000-00000A170000}"/>
    <cellStyle name="Texto de Aviso 2 2" xfId="998" xr:uid="{00000000-0005-0000-0000-00000B170000}"/>
    <cellStyle name="Texto de Aviso 2 2 2" xfId="2219" xr:uid="{00000000-0005-0000-0000-00000C170000}"/>
    <cellStyle name="Texto de Aviso 2 2 3" xfId="4063" xr:uid="{00000000-0005-0000-0000-00000D170000}"/>
    <cellStyle name="Texto de Aviso 2 3" xfId="1753" xr:uid="{00000000-0005-0000-0000-00000E170000}"/>
    <cellStyle name="Texto de Aviso 2 3 2" xfId="4064" xr:uid="{00000000-0005-0000-0000-00000F170000}"/>
    <cellStyle name="Texto de Aviso 2 4" xfId="4065" xr:uid="{00000000-0005-0000-0000-000010170000}"/>
    <cellStyle name="Texto de Aviso 2 5" xfId="4062" xr:uid="{00000000-0005-0000-0000-000011170000}"/>
    <cellStyle name="Texto de Aviso 2_Plan2" xfId="4066" xr:uid="{00000000-0005-0000-0000-000012170000}"/>
    <cellStyle name="Texto de Aviso 3" xfId="999" xr:uid="{00000000-0005-0000-0000-000013170000}"/>
    <cellStyle name="Texto de Aviso 3 2" xfId="2220" xr:uid="{00000000-0005-0000-0000-000014170000}"/>
    <cellStyle name="Texto de Aviso 3 3" xfId="4067" xr:uid="{00000000-0005-0000-0000-000015170000}"/>
    <cellStyle name="Texto de Aviso 3_Income statement" xfId="1478" xr:uid="{00000000-0005-0000-0000-000016170000}"/>
    <cellStyle name="Texto de Aviso 4" xfId="1000" xr:uid="{00000000-0005-0000-0000-000017170000}"/>
    <cellStyle name="Texto de Aviso 4 2" xfId="2221" xr:uid="{00000000-0005-0000-0000-000018170000}"/>
    <cellStyle name="Texto de Aviso 4 3" xfId="4068" xr:uid="{00000000-0005-0000-0000-000019170000}"/>
    <cellStyle name="Texto de Aviso 4_Income statement" xfId="1479" xr:uid="{00000000-0005-0000-0000-00001A170000}"/>
    <cellStyle name="Texto de Aviso 5" xfId="1001" xr:uid="{00000000-0005-0000-0000-00001B170000}"/>
    <cellStyle name="Texto de Aviso 5 2" xfId="2222" xr:uid="{00000000-0005-0000-0000-00001C170000}"/>
    <cellStyle name="Texto de Aviso 5 3" xfId="4069" xr:uid="{00000000-0005-0000-0000-00001D170000}"/>
    <cellStyle name="Texto de Aviso 5_Income statement" xfId="1480" xr:uid="{00000000-0005-0000-0000-00001E170000}"/>
    <cellStyle name="Texto de Aviso 6" xfId="1002" xr:uid="{00000000-0005-0000-0000-00001F170000}"/>
    <cellStyle name="Texto de Aviso 6 2" xfId="2223" xr:uid="{00000000-0005-0000-0000-000020170000}"/>
    <cellStyle name="Texto de Aviso 6 3" xfId="4070" xr:uid="{00000000-0005-0000-0000-000021170000}"/>
    <cellStyle name="Texto de Aviso 6_Income statement" xfId="1481" xr:uid="{00000000-0005-0000-0000-000022170000}"/>
    <cellStyle name="Texto de Aviso 7" xfId="1524" xr:uid="{00000000-0005-0000-0000-000023170000}"/>
    <cellStyle name="Texto de Aviso 7 2" xfId="5076" xr:uid="{00000000-0005-0000-0000-000024170000}"/>
    <cellStyle name="Texto de Aviso 8" xfId="4196" xr:uid="{00000000-0005-0000-0000-000025170000}"/>
    <cellStyle name="Texto Explicativo 2" xfId="321" xr:uid="{00000000-0005-0000-0000-000026170000}"/>
    <cellStyle name="Texto Explicativo 2 2" xfId="1003" xr:uid="{00000000-0005-0000-0000-000027170000}"/>
    <cellStyle name="Texto Explicativo 2 2 2" xfId="2224" xr:uid="{00000000-0005-0000-0000-000028170000}"/>
    <cellStyle name="Texto Explicativo 2 2 3" xfId="4072" xr:uid="{00000000-0005-0000-0000-000029170000}"/>
    <cellStyle name="Texto Explicativo 2 3" xfId="1754" xr:uid="{00000000-0005-0000-0000-00002A170000}"/>
    <cellStyle name="Texto Explicativo 2 3 2" xfId="4073" xr:uid="{00000000-0005-0000-0000-00002B170000}"/>
    <cellStyle name="Texto Explicativo 2 4" xfId="4074" xr:uid="{00000000-0005-0000-0000-00002C170000}"/>
    <cellStyle name="Texto Explicativo 2 5" xfId="4071" xr:uid="{00000000-0005-0000-0000-00002D170000}"/>
    <cellStyle name="Texto Explicativo 2_Plan2" xfId="4075" xr:uid="{00000000-0005-0000-0000-00002E170000}"/>
    <cellStyle name="Texto Explicativo 3" xfId="1004" xr:uid="{00000000-0005-0000-0000-00002F170000}"/>
    <cellStyle name="Texto Explicativo 3 2" xfId="2225" xr:uid="{00000000-0005-0000-0000-000030170000}"/>
    <cellStyle name="Texto Explicativo 3 3" xfId="4076" xr:uid="{00000000-0005-0000-0000-000031170000}"/>
    <cellStyle name="Texto Explicativo 3_Income statement" xfId="1482" xr:uid="{00000000-0005-0000-0000-000032170000}"/>
    <cellStyle name="Texto Explicativo 4" xfId="1005" xr:uid="{00000000-0005-0000-0000-000033170000}"/>
    <cellStyle name="Texto Explicativo 4 2" xfId="2226" xr:uid="{00000000-0005-0000-0000-000034170000}"/>
    <cellStyle name="Texto Explicativo 4 3" xfId="4077" xr:uid="{00000000-0005-0000-0000-000035170000}"/>
    <cellStyle name="Texto Explicativo 4_Income statement" xfId="1483" xr:uid="{00000000-0005-0000-0000-000036170000}"/>
    <cellStyle name="Texto Explicativo 5" xfId="1006" xr:uid="{00000000-0005-0000-0000-000037170000}"/>
    <cellStyle name="Texto Explicativo 5 2" xfId="2227" xr:uid="{00000000-0005-0000-0000-000038170000}"/>
    <cellStyle name="Texto Explicativo 5 3" xfId="4078" xr:uid="{00000000-0005-0000-0000-000039170000}"/>
    <cellStyle name="Texto Explicativo 5_Income statement" xfId="1484" xr:uid="{00000000-0005-0000-0000-00003A170000}"/>
    <cellStyle name="Texto Explicativo 6" xfId="1007" xr:uid="{00000000-0005-0000-0000-00003B170000}"/>
    <cellStyle name="Texto Explicativo 6 2" xfId="2228" xr:uid="{00000000-0005-0000-0000-00003C170000}"/>
    <cellStyle name="Texto Explicativo 6 3" xfId="4079" xr:uid="{00000000-0005-0000-0000-00003D170000}"/>
    <cellStyle name="Texto Explicativo 6_Income statement" xfId="1485" xr:uid="{00000000-0005-0000-0000-00003E170000}"/>
    <cellStyle name="Texto Explicativo 7" xfId="1526" xr:uid="{00000000-0005-0000-0000-00003F170000}"/>
    <cellStyle name="Texto Explicativo 7 2" xfId="5077" xr:uid="{00000000-0005-0000-0000-000040170000}"/>
    <cellStyle name="Texto Explicativo 8" xfId="4198" xr:uid="{00000000-0005-0000-0000-000041170000}"/>
    <cellStyle name="Tickmark" xfId="1008" xr:uid="{00000000-0005-0000-0000-000042170000}"/>
    <cellStyle name="Tickmark 2" xfId="2229" xr:uid="{00000000-0005-0000-0000-000043170000}"/>
    <cellStyle name="Tickmark 3" xfId="4080" xr:uid="{00000000-0005-0000-0000-000044170000}"/>
    <cellStyle name="Times New Roman" xfId="1009" xr:uid="{00000000-0005-0000-0000-000045170000}"/>
    <cellStyle name="Title" xfId="3" xr:uid="{00000000-0005-0000-0000-000046170000}"/>
    <cellStyle name="Title 2" xfId="2230" xr:uid="{00000000-0005-0000-0000-000047170000}"/>
    <cellStyle name="Title 3" xfId="4081" xr:uid="{00000000-0005-0000-0000-000048170000}"/>
    <cellStyle name="Título 1 2" xfId="322" xr:uid="{00000000-0005-0000-0000-000049170000}"/>
    <cellStyle name="Título 1 2 2" xfId="1010" xr:uid="{00000000-0005-0000-0000-00004A170000}"/>
    <cellStyle name="Título 1 2 2 2" xfId="2231" xr:uid="{00000000-0005-0000-0000-00004B170000}"/>
    <cellStyle name="Título 1 2 2 3" xfId="4083" xr:uid="{00000000-0005-0000-0000-00004C170000}"/>
    <cellStyle name="Título 1 2 3" xfId="1755" xr:uid="{00000000-0005-0000-0000-00004D170000}"/>
    <cellStyle name="Título 1 2 3 2" xfId="4084" xr:uid="{00000000-0005-0000-0000-00004E170000}"/>
    <cellStyle name="Título 1 2 4" xfId="4085" xr:uid="{00000000-0005-0000-0000-00004F170000}"/>
    <cellStyle name="Título 1 2 5" xfId="4082" xr:uid="{00000000-0005-0000-0000-000050170000}"/>
    <cellStyle name="Título 1 2_Plan2" xfId="4086" xr:uid="{00000000-0005-0000-0000-000051170000}"/>
    <cellStyle name="Título 1 3" xfId="1011" xr:uid="{00000000-0005-0000-0000-000052170000}"/>
    <cellStyle name="Título 1 3 2" xfId="2232" xr:uid="{00000000-0005-0000-0000-000053170000}"/>
    <cellStyle name="Título 1 3 3" xfId="4087" xr:uid="{00000000-0005-0000-0000-000054170000}"/>
    <cellStyle name="Título 1 3_Income statement" xfId="1486" xr:uid="{00000000-0005-0000-0000-000055170000}"/>
    <cellStyle name="Título 1 4" xfId="1012" xr:uid="{00000000-0005-0000-0000-000056170000}"/>
    <cellStyle name="Título 1 4 2" xfId="2233" xr:uid="{00000000-0005-0000-0000-000057170000}"/>
    <cellStyle name="Título 1 4 3" xfId="4088" xr:uid="{00000000-0005-0000-0000-000058170000}"/>
    <cellStyle name="Título 1 4_Income statement" xfId="1487" xr:uid="{00000000-0005-0000-0000-000059170000}"/>
    <cellStyle name="Título 1 5" xfId="1013" xr:uid="{00000000-0005-0000-0000-00005A170000}"/>
    <cellStyle name="Título 1 5 2" xfId="2234" xr:uid="{00000000-0005-0000-0000-00005B170000}"/>
    <cellStyle name="Título 1 5 3" xfId="4089" xr:uid="{00000000-0005-0000-0000-00005C170000}"/>
    <cellStyle name="Título 1 5_Income statement" xfId="1488" xr:uid="{00000000-0005-0000-0000-00005D170000}"/>
    <cellStyle name="Título 1 6" xfId="1014" xr:uid="{00000000-0005-0000-0000-00005E170000}"/>
    <cellStyle name="Título 1 6 2" xfId="2235" xr:uid="{00000000-0005-0000-0000-00005F170000}"/>
    <cellStyle name="Título 1 6 3" xfId="4090" xr:uid="{00000000-0005-0000-0000-000060170000}"/>
    <cellStyle name="Título 1 6_Income statement" xfId="1489" xr:uid="{00000000-0005-0000-0000-000061170000}"/>
    <cellStyle name="Título 1 7" xfId="1512" xr:uid="{00000000-0005-0000-0000-000062170000}"/>
    <cellStyle name="Título 1 7 2" xfId="5064" xr:uid="{00000000-0005-0000-0000-000063170000}"/>
    <cellStyle name="Título 1 8" xfId="4184" xr:uid="{00000000-0005-0000-0000-000064170000}"/>
    <cellStyle name="Título 10" xfId="1511" xr:uid="{00000000-0005-0000-0000-000065170000}"/>
    <cellStyle name="Título 11" xfId="2268" xr:uid="{00000000-0005-0000-0000-000066170000}"/>
    <cellStyle name="Título 12" xfId="2335" xr:uid="{00000000-0005-0000-0000-000067170000}"/>
    <cellStyle name="Título 13" xfId="2315" xr:uid="{00000000-0005-0000-0000-000068170000}"/>
    <cellStyle name="Título 14" xfId="4183" xr:uid="{00000000-0005-0000-0000-000069170000}"/>
    <cellStyle name="Título 15" xfId="5396" xr:uid="{00000000-0005-0000-0000-00006A170000}"/>
    <cellStyle name="Título 16" xfId="5266" xr:uid="{00000000-0005-0000-0000-00006B170000}"/>
    <cellStyle name="Título 17" xfId="5370" xr:uid="{00000000-0005-0000-0000-00006C170000}"/>
    <cellStyle name="Título 18" xfId="5283" xr:uid="{00000000-0005-0000-0000-00006D170000}"/>
    <cellStyle name="Título 19" xfId="5276" xr:uid="{00000000-0005-0000-0000-00006E170000}"/>
    <cellStyle name="Título 2 2" xfId="323" xr:uid="{00000000-0005-0000-0000-00006F170000}"/>
    <cellStyle name="Título 2 2 2" xfId="1015" xr:uid="{00000000-0005-0000-0000-000070170000}"/>
    <cellStyle name="Título 2 2 2 2" xfId="2236" xr:uid="{00000000-0005-0000-0000-000071170000}"/>
    <cellStyle name="Título 2 2 2 3" xfId="4092" xr:uid="{00000000-0005-0000-0000-000072170000}"/>
    <cellStyle name="Título 2 2 3" xfId="1756" xr:uid="{00000000-0005-0000-0000-000073170000}"/>
    <cellStyle name="Título 2 2 3 2" xfId="4093" xr:uid="{00000000-0005-0000-0000-000074170000}"/>
    <cellStyle name="Título 2 2 4" xfId="4094" xr:uid="{00000000-0005-0000-0000-000075170000}"/>
    <cellStyle name="Título 2 2 5" xfId="4091" xr:uid="{00000000-0005-0000-0000-000076170000}"/>
    <cellStyle name="Título 2 2_Plan2" xfId="4095" xr:uid="{00000000-0005-0000-0000-000077170000}"/>
    <cellStyle name="Título 2 3" xfId="1016" xr:uid="{00000000-0005-0000-0000-000078170000}"/>
    <cellStyle name="Título 2 3 2" xfId="2237" xr:uid="{00000000-0005-0000-0000-000079170000}"/>
    <cellStyle name="Título 2 3 3" xfId="4096" xr:uid="{00000000-0005-0000-0000-00007A170000}"/>
    <cellStyle name="Título 2 3_Income statement" xfId="1490" xr:uid="{00000000-0005-0000-0000-00007B170000}"/>
    <cellStyle name="Título 2 4" xfId="1017" xr:uid="{00000000-0005-0000-0000-00007C170000}"/>
    <cellStyle name="Título 2 4 2" xfId="2238" xr:uid="{00000000-0005-0000-0000-00007D170000}"/>
    <cellStyle name="Título 2 4 3" xfId="4097" xr:uid="{00000000-0005-0000-0000-00007E170000}"/>
    <cellStyle name="Título 2 4_Income statement" xfId="1491" xr:uid="{00000000-0005-0000-0000-00007F170000}"/>
    <cellStyle name="Título 2 5" xfId="1018" xr:uid="{00000000-0005-0000-0000-000080170000}"/>
    <cellStyle name="Título 2 5 2" xfId="2239" xr:uid="{00000000-0005-0000-0000-000081170000}"/>
    <cellStyle name="Título 2 5 3" xfId="4098" xr:uid="{00000000-0005-0000-0000-000082170000}"/>
    <cellStyle name="Título 2 5_Income statement" xfId="1492" xr:uid="{00000000-0005-0000-0000-000083170000}"/>
    <cellStyle name="Título 2 6" xfId="1019" xr:uid="{00000000-0005-0000-0000-000084170000}"/>
    <cellStyle name="Título 2 6 2" xfId="2240" xr:uid="{00000000-0005-0000-0000-000085170000}"/>
    <cellStyle name="Título 2 6 3" xfId="4099" xr:uid="{00000000-0005-0000-0000-000086170000}"/>
    <cellStyle name="Título 2 6_Income statement" xfId="1493" xr:uid="{00000000-0005-0000-0000-000087170000}"/>
    <cellStyle name="Título 2 7" xfId="1513" xr:uid="{00000000-0005-0000-0000-000088170000}"/>
    <cellStyle name="Título 2 7 2" xfId="5065" xr:uid="{00000000-0005-0000-0000-000089170000}"/>
    <cellStyle name="Título 2 8" xfId="4185" xr:uid="{00000000-0005-0000-0000-00008A170000}"/>
    <cellStyle name="Título 20" xfId="5385" xr:uid="{00000000-0005-0000-0000-00008B170000}"/>
    <cellStyle name="Título 21" xfId="5403" xr:uid="{00000000-0005-0000-0000-00008C170000}"/>
    <cellStyle name="Título 22" xfId="5247" xr:uid="{00000000-0005-0000-0000-00008D170000}"/>
    <cellStyle name="Título 23" xfId="3278" xr:uid="{00000000-0005-0000-0000-00008E170000}"/>
    <cellStyle name="Título 24" xfId="5377" xr:uid="{00000000-0005-0000-0000-00008F170000}"/>
    <cellStyle name="Título 25" xfId="5368" xr:uid="{00000000-0005-0000-0000-000090170000}"/>
    <cellStyle name="Título 26" xfId="5265" xr:uid="{00000000-0005-0000-0000-000091170000}"/>
    <cellStyle name="Título 27" xfId="5451" xr:uid="{00000000-0005-0000-0000-000092170000}"/>
    <cellStyle name="Título 28" xfId="5458" xr:uid="{00000000-0005-0000-0000-000093170000}"/>
    <cellStyle name="Título 3 2" xfId="324" xr:uid="{00000000-0005-0000-0000-000094170000}"/>
    <cellStyle name="Título 3 2 2" xfId="1020" xr:uid="{00000000-0005-0000-0000-000095170000}"/>
    <cellStyle name="Título 3 2 2 2" xfId="2241" xr:uid="{00000000-0005-0000-0000-000096170000}"/>
    <cellStyle name="Título 3 2 2 3" xfId="4101" xr:uid="{00000000-0005-0000-0000-000097170000}"/>
    <cellStyle name="Título 3 2 3" xfId="1757" xr:uid="{00000000-0005-0000-0000-000098170000}"/>
    <cellStyle name="Título 3 2 3 2" xfId="4102" xr:uid="{00000000-0005-0000-0000-000099170000}"/>
    <cellStyle name="Título 3 2 4" xfId="4103" xr:uid="{00000000-0005-0000-0000-00009A170000}"/>
    <cellStyle name="Título 3 2 5" xfId="4100" xr:uid="{00000000-0005-0000-0000-00009B170000}"/>
    <cellStyle name="Título 3 2_Plan2" xfId="4104" xr:uid="{00000000-0005-0000-0000-00009C170000}"/>
    <cellStyle name="Título 3 3" xfId="1021" xr:uid="{00000000-0005-0000-0000-00009D170000}"/>
    <cellStyle name="Título 3 3 2" xfId="2242" xr:uid="{00000000-0005-0000-0000-00009E170000}"/>
    <cellStyle name="Título 3 3 3" xfId="4105" xr:uid="{00000000-0005-0000-0000-00009F170000}"/>
    <cellStyle name="Título 3 3_Income statement" xfId="1494" xr:uid="{00000000-0005-0000-0000-0000A0170000}"/>
    <cellStyle name="Título 3 4" xfId="1022" xr:uid="{00000000-0005-0000-0000-0000A1170000}"/>
    <cellStyle name="Título 3 4 2" xfId="2243" xr:uid="{00000000-0005-0000-0000-0000A2170000}"/>
    <cellStyle name="Título 3 4 3" xfId="4106" xr:uid="{00000000-0005-0000-0000-0000A3170000}"/>
    <cellStyle name="Título 3 4_Income statement" xfId="1495" xr:uid="{00000000-0005-0000-0000-0000A4170000}"/>
    <cellStyle name="Título 3 5" xfId="1023" xr:uid="{00000000-0005-0000-0000-0000A5170000}"/>
    <cellStyle name="Título 3 5 2" xfId="2244" xr:uid="{00000000-0005-0000-0000-0000A6170000}"/>
    <cellStyle name="Título 3 5 3" xfId="4107" xr:uid="{00000000-0005-0000-0000-0000A7170000}"/>
    <cellStyle name="Título 3 5_Income statement" xfId="1496" xr:uid="{00000000-0005-0000-0000-0000A8170000}"/>
    <cellStyle name="Título 3 6" xfId="1024" xr:uid="{00000000-0005-0000-0000-0000A9170000}"/>
    <cellStyle name="Título 3 6 2" xfId="2245" xr:uid="{00000000-0005-0000-0000-0000AA170000}"/>
    <cellStyle name="Título 3 6 3" xfId="4108" xr:uid="{00000000-0005-0000-0000-0000AB170000}"/>
    <cellStyle name="Título 3 6_Income statement" xfId="1497" xr:uid="{00000000-0005-0000-0000-0000AC170000}"/>
    <cellStyle name="Título 3 7" xfId="1514" xr:uid="{00000000-0005-0000-0000-0000AD170000}"/>
    <cellStyle name="Título 3 7 2" xfId="5066" xr:uid="{00000000-0005-0000-0000-0000AE170000}"/>
    <cellStyle name="Título 3 8" xfId="4186" xr:uid="{00000000-0005-0000-0000-0000AF170000}"/>
    <cellStyle name="Título 4 2" xfId="325" xr:uid="{00000000-0005-0000-0000-0000B0170000}"/>
    <cellStyle name="Título 4 2 2" xfId="1025" xr:uid="{00000000-0005-0000-0000-0000B1170000}"/>
    <cellStyle name="Título 4 2 2 2" xfId="2246" xr:uid="{00000000-0005-0000-0000-0000B2170000}"/>
    <cellStyle name="Título 4 2 2 3" xfId="4110" xr:uid="{00000000-0005-0000-0000-0000B3170000}"/>
    <cellStyle name="Título 4 2 3" xfId="1758" xr:uid="{00000000-0005-0000-0000-0000B4170000}"/>
    <cellStyle name="Título 4 2 3 2" xfId="4111" xr:uid="{00000000-0005-0000-0000-0000B5170000}"/>
    <cellStyle name="Título 4 2 4" xfId="4112" xr:uid="{00000000-0005-0000-0000-0000B6170000}"/>
    <cellStyle name="Título 4 2 5" xfId="4109" xr:uid="{00000000-0005-0000-0000-0000B7170000}"/>
    <cellStyle name="Título 4 2_Plan2" xfId="4113" xr:uid="{00000000-0005-0000-0000-0000B8170000}"/>
    <cellStyle name="Título 4 3" xfId="1026" xr:uid="{00000000-0005-0000-0000-0000B9170000}"/>
    <cellStyle name="Título 4 3 2" xfId="2247" xr:uid="{00000000-0005-0000-0000-0000BA170000}"/>
    <cellStyle name="Título 4 3 3" xfId="4114" xr:uid="{00000000-0005-0000-0000-0000BB170000}"/>
    <cellStyle name="Título 4 3_Income statement" xfId="1498" xr:uid="{00000000-0005-0000-0000-0000BC170000}"/>
    <cellStyle name="Título 4 4" xfId="1027" xr:uid="{00000000-0005-0000-0000-0000BD170000}"/>
    <cellStyle name="Título 4 4 2" xfId="2248" xr:uid="{00000000-0005-0000-0000-0000BE170000}"/>
    <cellStyle name="Título 4 4 3" xfId="4115" xr:uid="{00000000-0005-0000-0000-0000BF170000}"/>
    <cellStyle name="Título 4 4_Income statement" xfId="1499" xr:uid="{00000000-0005-0000-0000-0000C0170000}"/>
    <cellStyle name="Título 4 5" xfId="1028" xr:uid="{00000000-0005-0000-0000-0000C1170000}"/>
    <cellStyle name="Título 4 5 2" xfId="2249" xr:uid="{00000000-0005-0000-0000-0000C2170000}"/>
    <cellStyle name="Título 4 5 3" xfId="4116" xr:uid="{00000000-0005-0000-0000-0000C3170000}"/>
    <cellStyle name="Título 4 5_Income statement" xfId="1500" xr:uid="{00000000-0005-0000-0000-0000C4170000}"/>
    <cellStyle name="Título 4 6" xfId="1029" xr:uid="{00000000-0005-0000-0000-0000C5170000}"/>
    <cellStyle name="Título 4 6 2" xfId="2250" xr:uid="{00000000-0005-0000-0000-0000C6170000}"/>
    <cellStyle name="Título 4 6 3" xfId="4117" xr:uid="{00000000-0005-0000-0000-0000C7170000}"/>
    <cellStyle name="Título 4 6_Income statement" xfId="1501" xr:uid="{00000000-0005-0000-0000-0000C8170000}"/>
    <cellStyle name="Título 4 7" xfId="1515" xr:uid="{00000000-0005-0000-0000-0000C9170000}"/>
    <cellStyle name="Título 4 7 2" xfId="5067" xr:uid="{00000000-0005-0000-0000-0000CA170000}"/>
    <cellStyle name="Título 4 8" xfId="4187" xr:uid="{00000000-0005-0000-0000-0000CB170000}"/>
    <cellStyle name="Título 5" xfId="326" xr:uid="{00000000-0005-0000-0000-0000CC170000}"/>
    <cellStyle name="Título 5 2" xfId="1030" xr:uid="{00000000-0005-0000-0000-0000CD170000}"/>
    <cellStyle name="Título 5 2 2" xfId="2251" xr:uid="{00000000-0005-0000-0000-0000CE170000}"/>
    <cellStyle name="Título 5 2 3" xfId="4119" xr:uid="{00000000-0005-0000-0000-0000CF170000}"/>
    <cellStyle name="Título 5 3" xfId="1759" xr:uid="{00000000-0005-0000-0000-0000D0170000}"/>
    <cellStyle name="Título 5 3 2" xfId="4120" xr:uid="{00000000-0005-0000-0000-0000D1170000}"/>
    <cellStyle name="Título 5 4" xfId="4121" xr:uid="{00000000-0005-0000-0000-0000D2170000}"/>
    <cellStyle name="Título 5 5" xfId="4118" xr:uid="{00000000-0005-0000-0000-0000D3170000}"/>
    <cellStyle name="Título 5_Plan2" xfId="4122" xr:uid="{00000000-0005-0000-0000-0000D4170000}"/>
    <cellStyle name="Título 6" xfId="1031" xr:uid="{00000000-0005-0000-0000-0000D5170000}"/>
    <cellStyle name="Título 6 2" xfId="2252" xr:uid="{00000000-0005-0000-0000-0000D6170000}"/>
    <cellStyle name="Título 6 3" xfId="4123" xr:uid="{00000000-0005-0000-0000-0000D7170000}"/>
    <cellStyle name="Título 6_Income statement" xfId="1502" xr:uid="{00000000-0005-0000-0000-0000D8170000}"/>
    <cellStyle name="Título 7" xfId="1032" xr:uid="{00000000-0005-0000-0000-0000D9170000}"/>
    <cellStyle name="Título 7 2" xfId="2253" xr:uid="{00000000-0005-0000-0000-0000DA170000}"/>
    <cellStyle name="Título 7 3" xfId="4124" xr:uid="{00000000-0005-0000-0000-0000DB170000}"/>
    <cellStyle name="Título 7_Income statement" xfId="1503" xr:uid="{00000000-0005-0000-0000-0000DC170000}"/>
    <cellStyle name="Título 8" xfId="1033" xr:uid="{00000000-0005-0000-0000-0000DD170000}"/>
    <cellStyle name="Título 8 2" xfId="2254" xr:uid="{00000000-0005-0000-0000-0000DE170000}"/>
    <cellStyle name="Título 8 3" xfId="4125" xr:uid="{00000000-0005-0000-0000-0000DF170000}"/>
    <cellStyle name="Título 8_Income statement" xfId="1504" xr:uid="{00000000-0005-0000-0000-0000E0170000}"/>
    <cellStyle name="Título 9" xfId="1034" xr:uid="{00000000-0005-0000-0000-0000E1170000}"/>
    <cellStyle name="Título 9 2" xfId="2255" xr:uid="{00000000-0005-0000-0000-0000E2170000}"/>
    <cellStyle name="Título 9 3" xfId="4126" xr:uid="{00000000-0005-0000-0000-0000E3170000}"/>
    <cellStyle name="Título 9_Income statement" xfId="1505" xr:uid="{00000000-0005-0000-0000-0000E4170000}"/>
    <cellStyle name="Titulo1" xfId="1035" xr:uid="{00000000-0005-0000-0000-0000E5170000}"/>
    <cellStyle name="Titulo2" xfId="1036" xr:uid="{00000000-0005-0000-0000-0000E6170000}"/>
    <cellStyle name="Todos" xfId="1037" xr:uid="{00000000-0005-0000-0000-0000E7170000}"/>
    <cellStyle name="TopGrey" xfId="1038" xr:uid="{00000000-0005-0000-0000-0000E8170000}"/>
    <cellStyle name="TopGrey 2" xfId="2256" xr:uid="{00000000-0005-0000-0000-0000E9170000}"/>
    <cellStyle name="TopGrey 2 2" xfId="4128" xr:uid="{00000000-0005-0000-0000-0000EA170000}"/>
    <cellStyle name="TopGrey 3" xfId="4129" xr:uid="{00000000-0005-0000-0000-0000EB170000}"/>
    <cellStyle name="TopGrey 4" xfId="4130" xr:uid="{00000000-0005-0000-0000-0000EC170000}"/>
    <cellStyle name="TopGrey 5" xfId="4127" xr:uid="{00000000-0005-0000-0000-0000ED170000}"/>
    <cellStyle name="TopGrey_Plan2" xfId="4131" xr:uid="{00000000-0005-0000-0000-0000EE170000}"/>
    <cellStyle name="Total" xfId="12" builtinId="25" customBuiltin="1"/>
    <cellStyle name="Total 2" xfId="327" xr:uid="{00000000-0005-0000-0000-0000F0170000}"/>
    <cellStyle name="Total 2 10" xfId="4132" xr:uid="{00000000-0005-0000-0000-0000F1170000}"/>
    <cellStyle name="Total 2 2" xfId="1039" xr:uid="{00000000-0005-0000-0000-0000F2170000}"/>
    <cellStyle name="Total 2 2 2" xfId="2257" xr:uid="{00000000-0005-0000-0000-0000F3170000}"/>
    <cellStyle name="Total 2 2 2 2" xfId="4135" xr:uid="{00000000-0005-0000-0000-0000F4170000}"/>
    <cellStyle name="Total 2 2 2 2 2" xfId="4984" xr:uid="{00000000-0005-0000-0000-0000F5170000}"/>
    <cellStyle name="Total 2 2 2 3" xfId="4136" xr:uid="{00000000-0005-0000-0000-0000F6170000}"/>
    <cellStyle name="Total 2 2 2 3 2" xfId="4985" xr:uid="{00000000-0005-0000-0000-0000F7170000}"/>
    <cellStyle name="Total 2 2 2 4" xfId="4137" xr:uid="{00000000-0005-0000-0000-0000F8170000}"/>
    <cellStyle name="Total 2 2 2 4 2" xfId="4986" xr:uid="{00000000-0005-0000-0000-0000F9170000}"/>
    <cellStyle name="Total 2 2 2 5" xfId="4138" xr:uid="{00000000-0005-0000-0000-0000FA170000}"/>
    <cellStyle name="Total 2 2 2 6" xfId="4134" xr:uid="{00000000-0005-0000-0000-0000FB170000}"/>
    <cellStyle name="Total 2 2 3" xfId="4139" xr:uid="{00000000-0005-0000-0000-0000FC170000}"/>
    <cellStyle name="Total 2 2 3 2" xfId="4987" xr:uid="{00000000-0005-0000-0000-0000FD170000}"/>
    <cellStyle name="Total 2 2 4" xfId="4140" xr:uid="{00000000-0005-0000-0000-0000FE170000}"/>
    <cellStyle name="Total 2 2 4 2" xfId="4988" xr:uid="{00000000-0005-0000-0000-0000FF170000}"/>
    <cellStyle name="Total 2 2 5" xfId="4141" xr:uid="{00000000-0005-0000-0000-000000180000}"/>
    <cellStyle name="Total 2 2 5 2" xfId="4989" xr:uid="{00000000-0005-0000-0000-000001180000}"/>
    <cellStyle name="Total 2 2 6" xfId="4142" xr:uid="{00000000-0005-0000-0000-000002180000}"/>
    <cellStyle name="Total 2 2 7" xfId="4133" xr:uid="{00000000-0005-0000-0000-000003180000}"/>
    <cellStyle name="Total 2 3" xfId="1760" xr:uid="{00000000-0005-0000-0000-000004180000}"/>
    <cellStyle name="Total 2 3 2" xfId="4143" xr:uid="{00000000-0005-0000-0000-000005180000}"/>
    <cellStyle name="Total 2 4" xfId="4144" xr:uid="{00000000-0005-0000-0000-000006180000}"/>
    <cellStyle name="Total 2 4 2" xfId="4145" xr:uid="{00000000-0005-0000-0000-000007180000}"/>
    <cellStyle name="Total 2 4 3" xfId="4990" xr:uid="{00000000-0005-0000-0000-000008180000}"/>
    <cellStyle name="Total 2 4_Plan2" xfId="4146" xr:uid="{00000000-0005-0000-0000-000009180000}"/>
    <cellStyle name="Total 2 5" xfId="4147" xr:uid="{00000000-0005-0000-0000-00000A180000}"/>
    <cellStyle name="Total 2 6" xfId="4148" xr:uid="{00000000-0005-0000-0000-00000B180000}"/>
    <cellStyle name="Total 2 6 2" xfId="4991" xr:uid="{00000000-0005-0000-0000-00000C180000}"/>
    <cellStyle name="Total 2 7" xfId="4149" xr:uid="{00000000-0005-0000-0000-00000D180000}"/>
    <cellStyle name="Total 2 7 2" xfId="4992" xr:uid="{00000000-0005-0000-0000-00000E180000}"/>
    <cellStyle name="Total 2 8" xfId="4150" xr:uid="{00000000-0005-0000-0000-00000F180000}"/>
    <cellStyle name="Total 2 8 2" xfId="4993" xr:uid="{00000000-0005-0000-0000-000010180000}"/>
    <cellStyle name="Total 2 9" xfId="4151" xr:uid="{00000000-0005-0000-0000-000011180000}"/>
    <cellStyle name="Total 2_Plan2" xfId="4152" xr:uid="{00000000-0005-0000-0000-000012180000}"/>
    <cellStyle name="Total 3" xfId="1040" xr:uid="{00000000-0005-0000-0000-000013180000}"/>
    <cellStyle name="Total 3 2" xfId="2258" xr:uid="{00000000-0005-0000-0000-000014180000}"/>
    <cellStyle name="Total 3 3" xfId="4153" xr:uid="{00000000-0005-0000-0000-000015180000}"/>
    <cellStyle name="Total 3_Income statement" xfId="1506" xr:uid="{00000000-0005-0000-0000-000016180000}"/>
    <cellStyle name="Total 4" xfId="1041" xr:uid="{00000000-0005-0000-0000-000017180000}"/>
    <cellStyle name="Total 4 2" xfId="2259" xr:uid="{00000000-0005-0000-0000-000018180000}"/>
    <cellStyle name="Total 4 3" xfId="4154" xr:uid="{00000000-0005-0000-0000-000019180000}"/>
    <cellStyle name="Total 4_Income statement" xfId="1507" xr:uid="{00000000-0005-0000-0000-00001A180000}"/>
    <cellStyle name="Total 5" xfId="1042" xr:uid="{00000000-0005-0000-0000-00001B180000}"/>
    <cellStyle name="Total 5 2" xfId="2260" xr:uid="{00000000-0005-0000-0000-00001C180000}"/>
    <cellStyle name="Total 5 3" xfId="4155" xr:uid="{00000000-0005-0000-0000-00001D180000}"/>
    <cellStyle name="Total 5_Income statement" xfId="1508" xr:uid="{00000000-0005-0000-0000-00001E180000}"/>
    <cellStyle name="Total 6" xfId="1043" xr:uid="{00000000-0005-0000-0000-00001F180000}"/>
    <cellStyle name="Total 6 2" xfId="2261" xr:uid="{00000000-0005-0000-0000-000020180000}"/>
    <cellStyle name="Total 6 3" xfId="4156" xr:uid="{00000000-0005-0000-0000-000021180000}"/>
    <cellStyle name="Total 6_Income statement" xfId="1509" xr:uid="{00000000-0005-0000-0000-000022180000}"/>
    <cellStyle name="Total 7" xfId="1527" xr:uid="{00000000-0005-0000-0000-000023180000}"/>
    <cellStyle name="Total 7 2" xfId="5078" xr:uid="{00000000-0005-0000-0000-000024180000}"/>
    <cellStyle name="Total 8" xfId="4199" xr:uid="{00000000-0005-0000-0000-000025180000}"/>
    <cellStyle name="ú" xfId="1044" xr:uid="{00000000-0005-0000-0000-000026180000}"/>
    <cellStyle name="ú 2" xfId="2262" xr:uid="{00000000-0005-0000-0000-000027180000}"/>
    <cellStyle name="ú 3" xfId="4157" xr:uid="{00000000-0005-0000-0000-000028180000}"/>
    <cellStyle name="Undefiniert" xfId="1045" xr:uid="{00000000-0005-0000-0000-000029180000}"/>
    <cellStyle name="Undefiniert 2" xfId="2263" xr:uid="{00000000-0005-0000-0000-00002A180000}"/>
    <cellStyle name="Undefiniert 3" xfId="4158" xr:uid="{00000000-0005-0000-0000-00002B180000}"/>
    <cellStyle name="UNIDAGSCode" xfId="1046" xr:uid="{00000000-0005-0000-0000-00002C180000}"/>
    <cellStyle name="UNIDAGSCode2" xfId="1047" xr:uid="{00000000-0005-0000-0000-00002D180000}"/>
    <cellStyle name="UNIDAGSCode2 2" xfId="4159" xr:uid="{00000000-0005-0000-0000-00002E180000}"/>
    <cellStyle name="UNIDAGSCode2 2 2" xfId="4160" xr:uid="{00000000-0005-0000-0000-00002F180000}"/>
    <cellStyle name="UNIDAGSCode2 2 2 2" xfId="4994" xr:uid="{00000000-0005-0000-0000-000030180000}"/>
    <cellStyle name="UNIDAGSCode2 2 2 2 2" xfId="5168" xr:uid="{00000000-0005-0000-0000-000031180000}"/>
    <cellStyle name="UNIDAGSCode2 2 2 2 3" xfId="5146" xr:uid="{00000000-0005-0000-0000-000032180000}"/>
    <cellStyle name="UNIDAGSCode2 2 2 3" xfId="5157" xr:uid="{00000000-0005-0000-0000-000033180000}"/>
    <cellStyle name="UNIDAGSCode2 2 2 4" xfId="5053" xr:uid="{00000000-0005-0000-0000-000034180000}"/>
    <cellStyle name="UNIDAGSCode2 2 3" xfId="4161" xr:uid="{00000000-0005-0000-0000-000035180000}"/>
    <cellStyle name="UNIDAGSCode2 2 3 2" xfId="4995" xr:uid="{00000000-0005-0000-0000-000036180000}"/>
    <cellStyle name="UNIDAGSCode2 2 3 2 2" xfId="5169" xr:uid="{00000000-0005-0000-0000-000037180000}"/>
    <cellStyle name="UNIDAGSCode2 2 3 2 3" xfId="5147" xr:uid="{00000000-0005-0000-0000-000038180000}"/>
    <cellStyle name="UNIDAGSCode2 2 3 3" xfId="5158" xr:uid="{00000000-0005-0000-0000-000039180000}"/>
    <cellStyle name="UNIDAGSCode2 2 3 4" xfId="5054" xr:uid="{00000000-0005-0000-0000-00003A180000}"/>
    <cellStyle name="UNIDAGSCode2 2 4" xfId="4162" xr:uid="{00000000-0005-0000-0000-00003B180000}"/>
    <cellStyle name="UNIDAGSCode2 2 4 2" xfId="4996" xr:uid="{00000000-0005-0000-0000-00003C180000}"/>
    <cellStyle name="UNIDAGSCode2 2 4 2 2" xfId="5170" xr:uid="{00000000-0005-0000-0000-00003D180000}"/>
    <cellStyle name="UNIDAGSCode2 2 4 2 3" xfId="5148" xr:uid="{00000000-0005-0000-0000-00003E180000}"/>
    <cellStyle name="UNIDAGSCode2 2 4 3" xfId="5159" xr:uid="{00000000-0005-0000-0000-00003F180000}"/>
    <cellStyle name="UNIDAGSCode2 2 4 4" xfId="5055" xr:uid="{00000000-0005-0000-0000-000040180000}"/>
    <cellStyle name="UNIDAGSCode2 2 5" xfId="4163" xr:uid="{00000000-0005-0000-0000-000041180000}"/>
    <cellStyle name="UNIDAGSCode2 2 5 2" xfId="5160" xr:uid="{00000000-0005-0000-0000-000042180000}"/>
    <cellStyle name="UNIDAGSCode2 2 5 3" xfId="5056" xr:uid="{00000000-0005-0000-0000-000043180000}"/>
    <cellStyle name="UNIDAGSCode2 2 6" xfId="5156" xr:uid="{00000000-0005-0000-0000-000044180000}"/>
    <cellStyle name="UNIDAGSCode2 2 7" xfId="5052" xr:uid="{00000000-0005-0000-0000-000045180000}"/>
    <cellStyle name="UNIDAGSCode2 3" xfId="4164" xr:uid="{00000000-0005-0000-0000-000046180000}"/>
    <cellStyle name="UNIDAGSCode2 3 2" xfId="4165" xr:uid="{00000000-0005-0000-0000-000047180000}"/>
    <cellStyle name="UNIDAGSCode2 3 2 2" xfId="4997" xr:uid="{00000000-0005-0000-0000-000048180000}"/>
    <cellStyle name="UNIDAGSCode2 3 2 2 2" xfId="5171" xr:uid="{00000000-0005-0000-0000-000049180000}"/>
    <cellStyle name="UNIDAGSCode2 3 2 2 3" xfId="5149" xr:uid="{00000000-0005-0000-0000-00004A180000}"/>
    <cellStyle name="UNIDAGSCode2 3 2 3" xfId="5162" xr:uid="{00000000-0005-0000-0000-00004B180000}"/>
    <cellStyle name="UNIDAGSCode2 3 2 4" xfId="5058" xr:uid="{00000000-0005-0000-0000-00004C180000}"/>
    <cellStyle name="UNIDAGSCode2 3 3" xfId="4166" xr:uid="{00000000-0005-0000-0000-00004D180000}"/>
    <cellStyle name="UNIDAGSCode2 3 3 2" xfId="4998" xr:uid="{00000000-0005-0000-0000-00004E180000}"/>
    <cellStyle name="UNIDAGSCode2 3 3 2 2" xfId="5172" xr:uid="{00000000-0005-0000-0000-00004F180000}"/>
    <cellStyle name="UNIDAGSCode2 3 3 2 3" xfId="5150" xr:uid="{00000000-0005-0000-0000-000050180000}"/>
    <cellStyle name="UNIDAGSCode2 3 3 3" xfId="5163" xr:uid="{00000000-0005-0000-0000-000051180000}"/>
    <cellStyle name="UNIDAGSCode2 3 3 4" xfId="5059" xr:uid="{00000000-0005-0000-0000-000052180000}"/>
    <cellStyle name="UNIDAGSCode2 3 4" xfId="4999" xr:uid="{00000000-0005-0000-0000-000053180000}"/>
    <cellStyle name="UNIDAGSCode2 3 4 2" xfId="5173" xr:uid="{00000000-0005-0000-0000-000054180000}"/>
    <cellStyle name="UNIDAGSCode2 3 4 3" xfId="5151" xr:uid="{00000000-0005-0000-0000-000055180000}"/>
    <cellStyle name="UNIDAGSCode2 3 5" xfId="5161" xr:uid="{00000000-0005-0000-0000-000056180000}"/>
    <cellStyle name="UNIDAGSCode2 3 6" xfId="5057" xr:uid="{00000000-0005-0000-0000-000057180000}"/>
    <cellStyle name="UNIDAGSCode2 4" xfId="4167" xr:uid="{00000000-0005-0000-0000-000058180000}"/>
    <cellStyle name="UNIDAGSCode2 4 2" xfId="5000" xr:uid="{00000000-0005-0000-0000-000059180000}"/>
    <cellStyle name="UNIDAGSCode2 4 2 2" xfId="5174" xr:uid="{00000000-0005-0000-0000-00005A180000}"/>
    <cellStyle name="UNIDAGSCode2 4 2 3" xfId="5152" xr:uid="{00000000-0005-0000-0000-00005B180000}"/>
    <cellStyle name="UNIDAGSCode2 4 3" xfId="5164" xr:uid="{00000000-0005-0000-0000-00005C180000}"/>
    <cellStyle name="UNIDAGSCode2 4 4" xfId="5060" xr:uid="{00000000-0005-0000-0000-00005D180000}"/>
    <cellStyle name="UNIDAGSCode2 5" xfId="4168" xr:uid="{00000000-0005-0000-0000-00005E180000}"/>
    <cellStyle name="UNIDAGSCode2 5 2" xfId="5001" xr:uid="{00000000-0005-0000-0000-00005F180000}"/>
    <cellStyle name="UNIDAGSCode2 5 2 2" xfId="5175" xr:uid="{00000000-0005-0000-0000-000060180000}"/>
    <cellStyle name="UNIDAGSCode2 5 2 3" xfId="5153" xr:uid="{00000000-0005-0000-0000-000061180000}"/>
    <cellStyle name="UNIDAGSCode2 5 3" xfId="5165" xr:uid="{00000000-0005-0000-0000-000062180000}"/>
    <cellStyle name="UNIDAGSCode2 5 4" xfId="5061" xr:uid="{00000000-0005-0000-0000-000063180000}"/>
    <cellStyle name="UNIDAGSCode2 6" xfId="4169" xr:uid="{00000000-0005-0000-0000-000064180000}"/>
    <cellStyle name="UNIDAGSCode2 6 2" xfId="5002" xr:uid="{00000000-0005-0000-0000-000065180000}"/>
    <cellStyle name="UNIDAGSCode2 6 2 2" xfId="5176" xr:uid="{00000000-0005-0000-0000-000066180000}"/>
    <cellStyle name="UNIDAGSCode2 6 2 3" xfId="5154" xr:uid="{00000000-0005-0000-0000-000067180000}"/>
    <cellStyle name="UNIDAGSCode2 6 3" xfId="5166" xr:uid="{00000000-0005-0000-0000-000068180000}"/>
    <cellStyle name="UNIDAGSCode2 6 4" xfId="5062" xr:uid="{00000000-0005-0000-0000-000069180000}"/>
    <cellStyle name="UNIDAGSCode2 7" xfId="4170" xr:uid="{00000000-0005-0000-0000-00006A180000}"/>
    <cellStyle name="UNIDAGSCode2 7 2" xfId="5167" xr:uid="{00000000-0005-0000-0000-00006B180000}"/>
    <cellStyle name="UNIDAGSCode2 7 3" xfId="5063" xr:uid="{00000000-0005-0000-0000-00006C180000}"/>
    <cellStyle name="UNIDAGSCode2 8" xfId="5155" xr:uid="{00000000-0005-0000-0000-00006D180000}"/>
    <cellStyle name="UNIDAGSCode2 9" xfId="5051" xr:uid="{00000000-0005-0000-0000-00006E180000}"/>
    <cellStyle name="UNIDAGSCurrency" xfId="1048" xr:uid="{00000000-0005-0000-0000-00006F180000}"/>
    <cellStyle name="UNIDAGSDate" xfId="1049" xr:uid="{00000000-0005-0000-0000-000070180000}"/>
    <cellStyle name="UNIDAGSPercent" xfId="1050" xr:uid="{00000000-0005-0000-0000-000071180000}"/>
    <cellStyle name="UNIDAGSPercent2" xfId="1051" xr:uid="{00000000-0005-0000-0000-000072180000}"/>
    <cellStyle name="Update" xfId="1052" xr:uid="{00000000-0005-0000-0000-000073180000}"/>
    <cellStyle name="Update 2" xfId="2264" xr:uid="{00000000-0005-0000-0000-000074180000}"/>
    <cellStyle name="Update 3" xfId="4171" xr:uid="{00000000-0005-0000-0000-000075180000}"/>
    <cellStyle name="Valuta (0)_ cellular Costs" xfId="1053" xr:uid="{00000000-0005-0000-0000-000076180000}"/>
    <cellStyle name="Valuta_ cellular Costs" xfId="1054" xr:uid="{00000000-0005-0000-0000-000077180000}"/>
    <cellStyle name="Vírgula" xfId="1" builtinId="3"/>
    <cellStyle name="Vírgula 2" xfId="1055" xr:uid="{00000000-0005-0000-0000-000078180000}"/>
    <cellStyle name="Vírgula 2 2" xfId="2423" xr:uid="{00000000-0005-0000-0000-000079180000}"/>
    <cellStyle name="Vírgula 2 2 2" xfId="4173" xr:uid="{00000000-0005-0000-0000-00007A180000}"/>
    <cellStyle name="Vírgula 2 2 2 2" xfId="6015" xr:uid="{00000000-0005-0000-0000-00007B180000}"/>
    <cellStyle name="Vírgula 2 2 3" xfId="5862" xr:uid="{00000000-0005-0000-0000-00007C180000}"/>
    <cellStyle name="Vírgula 2 3" xfId="4174" xr:uid="{00000000-0005-0000-0000-00007D180000}"/>
    <cellStyle name="Vírgula 2 3 2" xfId="6016" xr:uid="{00000000-0005-0000-0000-00007E180000}"/>
    <cellStyle name="Vírgula 2 4" xfId="4182" xr:uid="{00000000-0005-0000-0000-00007F180000}"/>
    <cellStyle name="Vírgula 2 4 2" xfId="6020" xr:uid="{00000000-0005-0000-0000-000080180000}"/>
    <cellStyle name="Vírgula 2 5" xfId="4172" xr:uid="{00000000-0005-0000-0000-000081180000}"/>
    <cellStyle name="Vírgula 2 5 2" xfId="6014" xr:uid="{00000000-0005-0000-0000-000082180000}"/>
    <cellStyle name="Vírgula 2_Plan2" xfId="4175" xr:uid="{00000000-0005-0000-0000-000083180000}"/>
    <cellStyle name="Vírgula 3" xfId="1056" xr:uid="{00000000-0005-0000-0000-000084180000}"/>
    <cellStyle name="Vírgula 3 2" xfId="1057" xr:uid="{00000000-0005-0000-0000-000085180000}"/>
    <cellStyle name="Vírgula 3 2 2" xfId="5652" xr:uid="{00000000-0005-0000-0000-000086180000}"/>
    <cellStyle name="Vírgula 3 3" xfId="4176" xr:uid="{00000000-0005-0000-0000-000087180000}"/>
    <cellStyle name="Vírgula 3 3 2" xfId="6017" xr:uid="{00000000-0005-0000-0000-000088180000}"/>
    <cellStyle name="Vírgula 4" xfId="4177" xr:uid="{00000000-0005-0000-0000-000089180000}"/>
    <cellStyle name="Vírgula 4 2" xfId="6018" xr:uid="{00000000-0005-0000-0000-00008A180000}"/>
    <cellStyle name="Vírgula 5" xfId="5003" xr:uid="{00000000-0005-0000-0000-00008B180000}"/>
    <cellStyle name="Vírgula 5 2" xfId="6082" xr:uid="{00000000-0005-0000-0000-00008C180000}"/>
    <cellStyle name="Vírgula 6" xfId="5459" xr:uid="{00000000-0005-0000-0000-00008D180000}"/>
    <cellStyle name="Vírgula0" xfId="1058" xr:uid="{00000000-0005-0000-0000-00008E180000}"/>
    <cellStyle name="Währung [0]_Compiling Utility Macros" xfId="1059" xr:uid="{00000000-0005-0000-0000-00008F180000}"/>
    <cellStyle name="Währung_Compiling Utility Macros" xfId="1060" xr:uid="{00000000-0005-0000-0000-000090180000}"/>
    <cellStyle name="Warning Text 2" xfId="2267" xr:uid="{00000000-0005-0000-0000-000092180000}"/>
    <cellStyle name="Warning Text 3" xfId="4178" xr:uid="{00000000-0005-0000-0000-000093180000}"/>
    <cellStyle name="Денежный [0]_18.04" xfId="1062" xr:uid="{00000000-0005-0000-0000-000094180000}"/>
    <cellStyle name="Денежный_18.04" xfId="1063" xr:uid="{00000000-0005-0000-0000-000095180000}"/>
    <cellStyle name="Обычный_3Com" xfId="1064" xr:uid="{00000000-0005-0000-0000-000096180000}"/>
    <cellStyle name="Тысячи [0]_3Com" xfId="1065" xr:uid="{00000000-0005-0000-0000-000097180000}"/>
    <cellStyle name="Тысячи_3Com" xfId="1066" xr:uid="{00000000-0005-0000-0000-000098180000}"/>
    <cellStyle name="Финансовый [0]_18.04" xfId="1067" xr:uid="{00000000-0005-0000-0000-000099180000}"/>
    <cellStyle name="Финансовый_18.04" xfId="1068" xr:uid="{00000000-0005-0000-0000-00009A180000}"/>
    <cellStyle name="千位分隔_BOOK1" xfId="1070" xr:uid="{00000000-0005-0000-0000-00009C180000}"/>
    <cellStyle name="千位分隔[0]_BOOK1" xfId="1069" xr:uid="{00000000-0005-0000-0000-00009B180000}"/>
    <cellStyle name="常规_BOOK1" xfId="1071" xr:uid="{00000000-0005-0000-0000-00009D180000}"/>
    <cellStyle name="归盒啦_95" xfId="1072" xr:uid="{00000000-0005-0000-0000-00009E180000}"/>
    <cellStyle name="烹拳 [0]_4瞒俊辑 柯 5瞒" xfId="1073" xr:uid="{00000000-0005-0000-0000-00009F180000}"/>
    <cellStyle name="烹拳_4瞒俊辑 柯 5瞒" xfId="1074" xr:uid="{00000000-0005-0000-0000-0000A0180000}"/>
    <cellStyle name="货币_BOOK1" xfId="1076" xr:uid="{00000000-0005-0000-0000-0000A2180000}"/>
    <cellStyle name="货币[0]_BOOK1" xfId="1075" xr:uid="{00000000-0005-0000-0000-0000A1180000}"/>
    <cellStyle name="钎霖_3八脚没" xfId="1077" xr:uid="{00000000-0005-0000-0000-0000A3180000}"/>
    <cellStyle name="霓付 [0]_4瞒俊辑 柯 5瞒" xfId="1078" xr:uid="{00000000-0005-0000-0000-0000A4180000}"/>
    <cellStyle name="霓付_4瞒俊辑 柯 5瞒" xfId="1079" xr:uid="{00000000-0005-0000-0000-0000A5180000}"/>
  </cellStyles>
  <dxfs count="0"/>
  <tableStyles count="0" defaultTableStyle="TableStyleMedium9" defaultPivotStyle="PivotStyleLight16"/>
  <colors>
    <mruColors>
      <color rgb="FF3F3354"/>
      <color rgb="FF404142"/>
      <color rgb="FFF1B5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 Type="http://schemas.openxmlformats.org/officeDocument/2006/relationships/worksheet" Target="worksheets/sheet3.xml"/><Relationship Id="rId21" Type="http://schemas.openxmlformats.org/officeDocument/2006/relationships/externalLink" Target="externalLinks/externalLink15.xml"/><Relationship Id="rId34" Type="http://schemas.openxmlformats.org/officeDocument/2006/relationships/calcChain" Target="calcChain.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8"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3" Type="http://schemas.openxmlformats.org/officeDocument/2006/relationships/hyperlink" Target="#'Dados Operacionais'!A1"/><Relationship Id="rId2" Type="http://schemas.openxmlformats.org/officeDocument/2006/relationships/hyperlink" Target="#Balan&#231;o!A1"/><Relationship Id="rId1" Type="http://schemas.openxmlformats.org/officeDocument/2006/relationships/hyperlink" Target="#DRE!A1"/><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DRE_Grupo Infracommerce'!A1"/><Relationship Id="rId1" Type="http://schemas.openxmlformats.org/officeDocument/2006/relationships/hyperlink" Target="#&#205;ndice!A1"/></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Balan&#231;o_Grupo Infracommerce'!A1"/><Relationship Id="rId1" Type="http://schemas.openxmlformats.org/officeDocument/2006/relationships/hyperlink" Target="#&#205;ndice!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drawing1.xml><?xml version="1.0" encoding="utf-8"?>
<xdr:wsDr xmlns:xdr="http://schemas.openxmlformats.org/drawingml/2006/spreadsheetDrawing" xmlns:a="http://schemas.openxmlformats.org/drawingml/2006/main">
  <xdr:twoCellAnchor>
    <xdr:from>
      <xdr:col>0</xdr:col>
      <xdr:colOff>200025</xdr:colOff>
      <xdr:row>6</xdr:row>
      <xdr:rowOff>34925</xdr:rowOff>
    </xdr:from>
    <xdr:to>
      <xdr:col>10</xdr:col>
      <xdr:colOff>533400</xdr:colOff>
      <xdr:row>7</xdr:row>
      <xdr:rowOff>97848</xdr:rowOff>
    </xdr:to>
    <xdr:sp macro="" textlink="">
      <xdr:nvSpPr>
        <xdr:cNvPr id="5" name="Retângulo de cantos arredondados 4">
          <a:extLst>
            <a:ext uri="{FF2B5EF4-FFF2-40B4-BE49-F238E27FC236}">
              <a16:creationId xmlns:a16="http://schemas.microsoft.com/office/drawing/2014/main" id="{00000000-0008-0000-0000-000005000000}"/>
            </a:ext>
          </a:extLst>
        </xdr:cNvPr>
        <xdr:cNvSpPr/>
      </xdr:nvSpPr>
      <xdr:spPr>
        <a:xfrm>
          <a:off x="200025" y="1139825"/>
          <a:ext cx="6746875" cy="247073"/>
        </a:xfrm>
        <a:prstGeom prst="roundRect">
          <a:avLst/>
        </a:prstGeom>
        <a:solidFill>
          <a:srgbClr val="3F3354"/>
        </a:solidFill>
        <a:ln>
          <a:solidFill>
            <a:srgbClr val="003E7B">
              <a:alpha val="7000"/>
            </a:srgb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pt-BR" sz="1100" b="1">
              <a:solidFill>
                <a:schemeClr val="bg1"/>
              </a:solidFill>
              <a:latin typeface="Roboto" panose="02000000000000000000" pitchFamily="2" charset="0"/>
              <a:ea typeface="Roboto" panose="02000000000000000000" pitchFamily="2" charset="0"/>
              <a:cs typeface="Arial" pitchFamily="34" charset="0"/>
            </a:rPr>
            <a:t>Fundamentos e Planilhas</a:t>
          </a:r>
        </a:p>
      </xdr:txBody>
    </xdr:sp>
    <xdr:clientData/>
  </xdr:twoCellAnchor>
  <xdr:twoCellAnchor>
    <xdr:from>
      <xdr:col>0</xdr:col>
      <xdr:colOff>200025</xdr:colOff>
      <xdr:row>7</xdr:row>
      <xdr:rowOff>165100</xdr:rowOff>
    </xdr:from>
    <xdr:to>
      <xdr:col>10</xdr:col>
      <xdr:colOff>504825</xdr:colOff>
      <xdr:row>9</xdr:row>
      <xdr:rowOff>117475</xdr:rowOff>
    </xdr:to>
    <xdr:sp macro="" textlink="">
      <xdr:nvSpPr>
        <xdr:cNvPr id="6" name="Retângulo de cantos arredondados 5">
          <a:extLst>
            <a:ext uri="{FF2B5EF4-FFF2-40B4-BE49-F238E27FC236}">
              <a16:creationId xmlns:a16="http://schemas.microsoft.com/office/drawing/2014/main" id="{00000000-0008-0000-0000-000006000000}"/>
            </a:ext>
          </a:extLst>
        </xdr:cNvPr>
        <xdr:cNvSpPr/>
      </xdr:nvSpPr>
      <xdr:spPr>
        <a:xfrm>
          <a:off x="200025" y="1498600"/>
          <a:ext cx="6400800" cy="333375"/>
        </a:xfrm>
        <a:prstGeom prst="roundRect">
          <a:avLst/>
        </a:prstGeom>
        <a:noFill/>
        <a:ln>
          <a:solidFill>
            <a:srgbClr val="3F33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pt-BR" sz="1100">
            <a:solidFill>
              <a:srgbClr val="3F3354"/>
            </a:solidFill>
          </a:endParaRPr>
        </a:p>
      </xdr:txBody>
    </xdr:sp>
    <xdr:clientData/>
  </xdr:twoCellAnchor>
  <xdr:twoCellAnchor>
    <xdr:from>
      <xdr:col>0</xdr:col>
      <xdr:colOff>552451</xdr:colOff>
      <xdr:row>8</xdr:row>
      <xdr:rowOff>6350</xdr:rowOff>
    </xdr:from>
    <xdr:to>
      <xdr:col>3</xdr:col>
      <xdr:colOff>323850</xdr:colOff>
      <xdr:row>9</xdr:row>
      <xdr:rowOff>85725</xdr:rowOff>
    </xdr:to>
    <xdr:sp macro="" textlink="">
      <xdr:nvSpPr>
        <xdr:cNvPr id="7" name="CaixaDeTexto 6">
          <a:hlinkClick xmlns:r="http://schemas.openxmlformats.org/officeDocument/2006/relationships" r:id="rId1" tooltip="DRE"/>
          <a:extLst>
            <a:ext uri="{FF2B5EF4-FFF2-40B4-BE49-F238E27FC236}">
              <a16:creationId xmlns:a16="http://schemas.microsoft.com/office/drawing/2014/main" id="{00000000-0008-0000-0000-000007000000}"/>
            </a:ext>
          </a:extLst>
        </xdr:cNvPr>
        <xdr:cNvSpPr txBox="1"/>
      </xdr:nvSpPr>
      <xdr:spPr>
        <a:xfrm>
          <a:off x="552451" y="1479550"/>
          <a:ext cx="1695449" cy="263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pt-BR" sz="1100" b="1">
              <a:solidFill>
                <a:srgbClr val="404142"/>
              </a:solidFill>
              <a:latin typeface="Roboto" panose="02000000000000000000" pitchFamily="2" charset="0"/>
              <a:ea typeface="Roboto" panose="02000000000000000000" pitchFamily="2" charset="0"/>
              <a:cs typeface="Arial" pitchFamily="34" charset="0"/>
            </a:rPr>
            <a:t>DRE</a:t>
          </a:r>
          <a:r>
            <a:rPr lang="pt-BR" sz="1100" b="1" baseline="0">
              <a:solidFill>
                <a:srgbClr val="404142"/>
              </a:solidFill>
              <a:latin typeface="Roboto" panose="02000000000000000000" pitchFamily="2" charset="0"/>
              <a:ea typeface="Roboto" panose="02000000000000000000" pitchFamily="2" charset="0"/>
              <a:cs typeface="Arial" pitchFamily="34" charset="0"/>
            </a:rPr>
            <a:t> </a:t>
          </a:r>
          <a:endParaRPr lang="pt-BR" sz="1100" b="1">
            <a:solidFill>
              <a:srgbClr val="404142"/>
            </a:solidFill>
            <a:latin typeface="Roboto" panose="02000000000000000000" pitchFamily="2" charset="0"/>
            <a:ea typeface="Roboto" panose="02000000000000000000" pitchFamily="2" charset="0"/>
            <a:cs typeface="Arial" pitchFamily="34" charset="0"/>
          </a:endParaRPr>
        </a:p>
      </xdr:txBody>
    </xdr:sp>
    <xdr:clientData/>
  </xdr:twoCellAnchor>
  <xdr:twoCellAnchor>
    <xdr:from>
      <xdr:col>0</xdr:col>
      <xdr:colOff>558800</xdr:colOff>
      <xdr:row>10</xdr:row>
      <xdr:rowOff>82550</xdr:rowOff>
    </xdr:from>
    <xdr:to>
      <xdr:col>5</xdr:col>
      <xdr:colOff>63499</xdr:colOff>
      <xdr:row>11</xdr:row>
      <xdr:rowOff>161925</xdr:rowOff>
    </xdr:to>
    <xdr:sp macro="" textlink="">
      <xdr:nvSpPr>
        <xdr:cNvPr id="9" name="CaixaDeTexto 8">
          <a:hlinkClick xmlns:r="http://schemas.openxmlformats.org/officeDocument/2006/relationships" r:id="rId2" tooltip="Balanço"/>
          <a:extLst>
            <a:ext uri="{FF2B5EF4-FFF2-40B4-BE49-F238E27FC236}">
              <a16:creationId xmlns:a16="http://schemas.microsoft.com/office/drawing/2014/main" id="{00000000-0008-0000-0000-000009000000}"/>
            </a:ext>
          </a:extLst>
        </xdr:cNvPr>
        <xdr:cNvSpPr txBox="1"/>
      </xdr:nvSpPr>
      <xdr:spPr>
        <a:xfrm>
          <a:off x="558800" y="1987550"/>
          <a:ext cx="2552699" cy="269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pt-BR" sz="1050" b="1" baseline="0">
              <a:solidFill>
                <a:srgbClr val="404142"/>
              </a:solidFill>
              <a:latin typeface="Roboto" panose="02000000000000000000" pitchFamily="2" charset="0"/>
              <a:ea typeface="Roboto" panose="02000000000000000000" pitchFamily="2" charset="0"/>
              <a:cs typeface="Arial" pitchFamily="34" charset="0"/>
            </a:rPr>
            <a:t>Balanço Patrimonial </a:t>
          </a:r>
          <a:endParaRPr lang="pt-BR" sz="1050" b="1">
            <a:solidFill>
              <a:srgbClr val="404142"/>
            </a:solidFill>
            <a:latin typeface="Roboto" panose="02000000000000000000" pitchFamily="2" charset="0"/>
            <a:ea typeface="Roboto" panose="02000000000000000000" pitchFamily="2" charset="0"/>
            <a:cs typeface="Arial" pitchFamily="34" charset="0"/>
          </a:endParaRPr>
        </a:p>
      </xdr:txBody>
    </xdr:sp>
    <xdr:clientData/>
  </xdr:twoCellAnchor>
  <xdr:twoCellAnchor>
    <xdr:from>
      <xdr:col>0</xdr:col>
      <xdr:colOff>561976</xdr:colOff>
      <xdr:row>12</xdr:row>
      <xdr:rowOff>123825</xdr:rowOff>
    </xdr:from>
    <xdr:to>
      <xdr:col>4</xdr:col>
      <xdr:colOff>514350</xdr:colOff>
      <xdr:row>14</xdr:row>
      <xdr:rowOff>25400</xdr:rowOff>
    </xdr:to>
    <xdr:sp macro="" textlink="">
      <xdr:nvSpPr>
        <xdr:cNvPr id="11" name="CaixaDeTexto 10">
          <a:hlinkClick xmlns:r="http://schemas.openxmlformats.org/officeDocument/2006/relationships" r:id="rId3" tooltip="Dados Operacionais"/>
          <a:extLst>
            <a:ext uri="{FF2B5EF4-FFF2-40B4-BE49-F238E27FC236}">
              <a16:creationId xmlns:a16="http://schemas.microsoft.com/office/drawing/2014/main" id="{00000000-0008-0000-0000-00000B000000}"/>
            </a:ext>
          </a:extLst>
        </xdr:cNvPr>
        <xdr:cNvSpPr txBox="1"/>
      </xdr:nvSpPr>
      <xdr:spPr>
        <a:xfrm>
          <a:off x="561976" y="2333625"/>
          <a:ext cx="2517774" cy="269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pt-BR" sz="1100" b="1">
              <a:solidFill>
                <a:srgbClr val="404142"/>
              </a:solidFill>
              <a:latin typeface="Roboto" panose="02000000000000000000" pitchFamily="2" charset="0"/>
              <a:ea typeface="Roboto" panose="02000000000000000000" pitchFamily="2" charset="0"/>
              <a:cs typeface="Arial" pitchFamily="34" charset="0"/>
            </a:rPr>
            <a:t>Dados Operacionais</a:t>
          </a:r>
          <a:r>
            <a:rPr lang="pt-BR" sz="1100" b="1" baseline="0">
              <a:solidFill>
                <a:srgbClr val="404142"/>
              </a:solidFill>
              <a:latin typeface="Roboto" panose="02000000000000000000" pitchFamily="2" charset="0"/>
              <a:ea typeface="Roboto" panose="02000000000000000000" pitchFamily="2" charset="0"/>
              <a:cs typeface="Arial" pitchFamily="34" charset="0"/>
            </a:rPr>
            <a:t> </a:t>
          </a:r>
          <a:endParaRPr lang="pt-BR" sz="1100" b="1">
            <a:solidFill>
              <a:srgbClr val="404142"/>
            </a:solidFill>
            <a:latin typeface="Roboto" panose="02000000000000000000" pitchFamily="2" charset="0"/>
            <a:ea typeface="Roboto" panose="02000000000000000000" pitchFamily="2" charset="0"/>
            <a:cs typeface="Arial" pitchFamily="34" charset="0"/>
          </a:endParaRPr>
        </a:p>
      </xdr:txBody>
    </xdr:sp>
    <xdr:clientData/>
  </xdr:twoCellAnchor>
  <xdr:twoCellAnchor>
    <xdr:from>
      <xdr:col>2</xdr:col>
      <xdr:colOff>415925</xdr:colOff>
      <xdr:row>14</xdr:row>
      <xdr:rowOff>180975</xdr:rowOff>
    </xdr:from>
    <xdr:to>
      <xdr:col>8</xdr:col>
      <xdr:colOff>6350</xdr:colOff>
      <xdr:row>17</xdr:row>
      <xdr:rowOff>127000</xdr:rowOff>
    </xdr:to>
    <xdr:sp macro="" textlink="">
      <xdr:nvSpPr>
        <xdr:cNvPr id="12" name="CaixaDeTexto 11">
          <a:extLst>
            <a:ext uri="{FF2B5EF4-FFF2-40B4-BE49-F238E27FC236}">
              <a16:creationId xmlns:a16="http://schemas.microsoft.com/office/drawing/2014/main" id="{00000000-0008-0000-0000-00000C000000}"/>
            </a:ext>
          </a:extLst>
        </xdr:cNvPr>
        <xdr:cNvSpPr txBox="1"/>
      </xdr:nvSpPr>
      <xdr:spPr>
        <a:xfrm>
          <a:off x="1635125" y="2847975"/>
          <a:ext cx="3248025" cy="517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pt-BR" sz="900" b="1">
              <a:solidFill>
                <a:srgbClr val="3F3354"/>
              </a:solidFill>
              <a:latin typeface="Roboto" panose="02000000000000000000" pitchFamily="2" charset="0"/>
              <a:ea typeface="Roboto" panose="02000000000000000000" pitchFamily="2" charset="0"/>
              <a:cs typeface="Arial" pitchFamily="34" charset="0"/>
            </a:rPr>
            <a:t>Relações</a:t>
          </a:r>
          <a:r>
            <a:rPr lang="pt-BR" sz="900" b="1" baseline="0">
              <a:solidFill>
                <a:srgbClr val="3F3354"/>
              </a:solidFill>
              <a:latin typeface="Roboto" panose="02000000000000000000" pitchFamily="2" charset="0"/>
              <a:ea typeface="Roboto" panose="02000000000000000000" pitchFamily="2" charset="0"/>
              <a:cs typeface="Arial" pitchFamily="34" charset="0"/>
            </a:rPr>
            <a:t> com Investidores</a:t>
          </a:r>
          <a:br>
            <a:rPr lang="pt-BR" sz="900" b="0" baseline="0">
              <a:solidFill>
                <a:srgbClr val="3F3354"/>
              </a:solidFill>
              <a:latin typeface="Roboto" panose="02000000000000000000" pitchFamily="2" charset="0"/>
              <a:ea typeface="Roboto" panose="02000000000000000000" pitchFamily="2" charset="0"/>
              <a:cs typeface="Arial" pitchFamily="34" charset="0"/>
            </a:rPr>
          </a:br>
          <a:r>
            <a:rPr lang="pt-BR" sz="900" b="0" baseline="0">
              <a:solidFill>
                <a:srgbClr val="3F3354"/>
              </a:solidFill>
              <a:latin typeface="Roboto" panose="02000000000000000000" pitchFamily="2" charset="0"/>
              <a:ea typeface="Roboto" panose="02000000000000000000" pitchFamily="2" charset="0"/>
              <a:cs typeface="Arial" pitchFamily="34" charset="0"/>
            </a:rPr>
            <a:t>investor@infracommerce.com.br</a:t>
          </a:r>
          <a:endParaRPr lang="pt-BR" sz="900" b="0">
            <a:solidFill>
              <a:srgbClr val="3F3354"/>
            </a:solidFill>
            <a:latin typeface="Roboto" panose="02000000000000000000" pitchFamily="2" charset="0"/>
            <a:ea typeface="Roboto" panose="02000000000000000000" pitchFamily="2" charset="0"/>
            <a:cs typeface="Arial" pitchFamily="34" charset="0"/>
          </a:endParaRPr>
        </a:p>
      </xdr:txBody>
    </xdr:sp>
    <xdr:clientData/>
  </xdr:twoCellAnchor>
  <xdr:twoCellAnchor>
    <xdr:from>
      <xdr:col>0</xdr:col>
      <xdr:colOff>206375</xdr:colOff>
      <xdr:row>10</xdr:row>
      <xdr:rowOff>34925</xdr:rowOff>
    </xdr:from>
    <xdr:to>
      <xdr:col>10</xdr:col>
      <xdr:colOff>511175</xdr:colOff>
      <xdr:row>11</xdr:row>
      <xdr:rowOff>171450</xdr:rowOff>
    </xdr:to>
    <xdr:sp macro="" textlink="">
      <xdr:nvSpPr>
        <xdr:cNvPr id="15" name="Retângulo de cantos arredondados 5">
          <a:extLst>
            <a:ext uri="{FF2B5EF4-FFF2-40B4-BE49-F238E27FC236}">
              <a16:creationId xmlns:a16="http://schemas.microsoft.com/office/drawing/2014/main" id="{00000000-0008-0000-0000-00000F000000}"/>
            </a:ext>
          </a:extLst>
        </xdr:cNvPr>
        <xdr:cNvSpPr/>
      </xdr:nvSpPr>
      <xdr:spPr>
        <a:xfrm>
          <a:off x="206375" y="1939925"/>
          <a:ext cx="6400800" cy="327025"/>
        </a:xfrm>
        <a:prstGeom prst="roundRect">
          <a:avLst/>
        </a:prstGeom>
        <a:noFill/>
        <a:ln>
          <a:solidFill>
            <a:srgbClr val="3F33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pt-BR" sz="1100">
            <a:solidFill>
              <a:srgbClr val="3F3354"/>
            </a:solidFill>
          </a:endParaRPr>
        </a:p>
      </xdr:txBody>
    </xdr:sp>
    <xdr:clientData/>
  </xdr:twoCellAnchor>
  <xdr:twoCellAnchor>
    <xdr:from>
      <xdr:col>0</xdr:col>
      <xdr:colOff>196850</xdr:colOff>
      <xdr:row>12</xdr:row>
      <xdr:rowOff>88900</xdr:rowOff>
    </xdr:from>
    <xdr:to>
      <xdr:col>10</xdr:col>
      <xdr:colOff>501650</xdr:colOff>
      <xdr:row>14</xdr:row>
      <xdr:rowOff>41275</xdr:rowOff>
    </xdr:to>
    <xdr:sp macro="" textlink="">
      <xdr:nvSpPr>
        <xdr:cNvPr id="16" name="Retângulo de cantos arredondados 5">
          <a:extLst>
            <a:ext uri="{FF2B5EF4-FFF2-40B4-BE49-F238E27FC236}">
              <a16:creationId xmlns:a16="http://schemas.microsoft.com/office/drawing/2014/main" id="{00000000-0008-0000-0000-000010000000}"/>
            </a:ext>
          </a:extLst>
        </xdr:cNvPr>
        <xdr:cNvSpPr/>
      </xdr:nvSpPr>
      <xdr:spPr>
        <a:xfrm>
          <a:off x="196850" y="2374900"/>
          <a:ext cx="6400800" cy="333375"/>
        </a:xfrm>
        <a:prstGeom prst="roundRect">
          <a:avLst/>
        </a:prstGeom>
        <a:noFill/>
        <a:ln>
          <a:solidFill>
            <a:srgbClr val="3F33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pt-BR" sz="1100">
            <a:solidFill>
              <a:srgbClr val="3F3354"/>
            </a:solidFill>
          </a:endParaRPr>
        </a:p>
      </xdr:txBody>
    </xdr:sp>
    <xdr:clientData/>
  </xdr:twoCellAnchor>
  <xdr:twoCellAnchor editAs="oneCell">
    <xdr:from>
      <xdr:col>0</xdr:col>
      <xdr:colOff>247650</xdr:colOff>
      <xdr:row>0</xdr:row>
      <xdr:rowOff>104775</xdr:rowOff>
    </xdr:from>
    <xdr:to>
      <xdr:col>4</xdr:col>
      <xdr:colOff>267043</xdr:colOff>
      <xdr:row>5</xdr:row>
      <xdr:rowOff>9645</xdr:rowOff>
    </xdr:to>
    <xdr:pic>
      <xdr:nvPicPr>
        <xdr:cNvPr id="13" name="Imagem 12">
          <a:extLst>
            <a:ext uri="{FF2B5EF4-FFF2-40B4-BE49-F238E27FC236}">
              <a16:creationId xmlns:a16="http://schemas.microsoft.com/office/drawing/2014/main" id="{2A949F1A-B975-4614-A95F-45DA37CC3D10}"/>
            </a:ext>
          </a:extLst>
        </xdr:cNvPr>
        <xdr:cNvPicPr>
          <a:picLocks noChangeAspect="1"/>
        </xdr:cNvPicPr>
      </xdr:nvPicPr>
      <xdr:blipFill>
        <a:blip xmlns:r="http://schemas.openxmlformats.org/officeDocument/2006/relationships" r:embed="rId4"/>
        <a:stretch>
          <a:fillRect/>
        </a:stretch>
      </xdr:blipFill>
      <xdr:spPr>
        <a:xfrm>
          <a:off x="247650" y="104775"/>
          <a:ext cx="2457793" cy="8573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104775</xdr:colOff>
      <xdr:row>1</xdr:row>
      <xdr:rowOff>38100</xdr:rowOff>
    </xdr:from>
    <xdr:to>
      <xdr:col>7</xdr:col>
      <xdr:colOff>38100</xdr:colOff>
      <xdr:row>3</xdr:row>
      <xdr:rowOff>171450</xdr:rowOff>
    </xdr:to>
    <xdr:sp macro="" textlink="">
      <xdr:nvSpPr>
        <xdr:cNvPr id="3" name="Retângulo de cantos arredondados 2">
          <a:extLst>
            <a:ext uri="{FF2B5EF4-FFF2-40B4-BE49-F238E27FC236}">
              <a16:creationId xmlns:a16="http://schemas.microsoft.com/office/drawing/2014/main" id="{00000000-0008-0000-0200-000003000000}"/>
            </a:ext>
          </a:extLst>
        </xdr:cNvPr>
        <xdr:cNvSpPr/>
      </xdr:nvSpPr>
      <xdr:spPr>
        <a:xfrm>
          <a:off x="3703108" y="232833"/>
          <a:ext cx="3954992" cy="522817"/>
        </a:xfrm>
        <a:prstGeom prst="roundRect">
          <a:avLst/>
        </a:prstGeom>
        <a:noFill/>
        <a:ln>
          <a:solidFill>
            <a:srgbClr val="3F33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pt-BR" sz="1100"/>
            <a:t>X</a:t>
          </a:r>
        </a:p>
      </xdr:txBody>
    </xdr:sp>
    <xdr:clientData/>
  </xdr:twoCellAnchor>
  <xdr:twoCellAnchor>
    <xdr:from>
      <xdr:col>2</xdr:col>
      <xdr:colOff>155574</xdr:colOff>
      <xdr:row>1</xdr:row>
      <xdr:rowOff>164039</xdr:rowOff>
    </xdr:from>
    <xdr:to>
      <xdr:col>7</xdr:col>
      <xdr:colOff>4091</xdr:colOff>
      <xdr:row>3</xdr:row>
      <xdr:rowOff>9525</xdr:rowOff>
    </xdr:to>
    <xdr:sp macro="" textlink="">
      <xdr:nvSpPr>
        <xdr:cNvPr id="4" name="CaixaDeTexto 3">
          <a:hlinkClick xmlns:r="http://schemas.openxmlformats.org/officeDocument/2006/relationships" r:id="rId1" tooltip="Menu"/>
          <a:extLst>
            <a:ext uri="{FF2B5EF4-FFF2-40B4-BE49-F238E27FC236}">
              <a16:creationId xmlns:a16="http://schemas.microsoft.com/office/drawing/2014/main" id="{00000000-0008-0000-0200-000004000000}"/>
            </a:ext>
          </a:extLst>
        </xdr:cNvPr>
        <xdr:cNvSpPr txBox="1"/>
      </xdr:nvSpPr>
      <xdr:spPr>
        <a:xfrm>
          <a:off x="3308349" y="354539"/>
          <a:ext cx="1239167" cy="2264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pt-BR" sz="1100" b="1">
              <a:solidFill>
                <a:srgbClr val="3F3354"/>
              </a:solidFill>
              <a:latin typeface="Roboto" panose="02000000000000000000" pitchFamily="2" charset="0"/>
              <a:ea typeface="Roboto" panose="02000000000000000000" pitchFamily="2" charset="0"/>
              <a:cs typeface="Arial" pitchFamily="34" charset="0"/>
            </a:rPr>
            <a:t>Voltar ao Menu </a:t>
          </a:r>
        </a:p>
      </xdr:txBody>
    </xdr:sp>
    <xdr:clientData/>
  </xdr:twoCellAnchor>
  <xdr:twoCellAnchor>
    <xdr:from>
      <xdr:col>7</xdr:col>
      <xdr:colOff>247649</xdr:colOff>
      <xdr:row>1</xdr:row>
      <xdr:rowOff>38100</xdr:rowOff>
    </xdr:from>
    <xdr:to>
      <xdr:col>9</xdr:col>
      <xdr:colOff>380999</xdr:colOff>
      <xdr:row>3</xdr:row>
      <xdr:rowOff>171450</xdr:rowOff>
    </xdr:to>
    <xdr:sp macro="" textlink="">
      <xdr:nvSpPr>
        <xdr:cNvPr id="8" name="Retângulo de cantos arredondados 2">
          <a:extLst>
            <a:ext uri="{FF2B5EF4-FFF2-40B4-BE49-F238E27FC236}">
              <a16:creationId xmlns:a16="http://schemas.microsoft.com/office/drawing/2014/main" id="{57F062FB-9E0C-4AB4-BDDC-76CF6D02D477}"/>
            </a:ext>
          </a:extLst>
        </xdr:cNvPr>
        <xdr:cNvSpPr/>
      </xdr:nvSpPr>
      <xdr:spPr>
        <a:xfrm>
          <a:off x="7867649" y="232833"/>
          <a:ext cx="1665817" cy="522817"/>
        </a:xfrm>
        <a:prstGeom prst="roundRect">
          <a:avLst/>
        </a:prstGeom>
        <a:noFill/>
        <a:ln>
          <a:solidFill>
            <a:srgbClr val="3F33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pt-BR" sz="1100"/>
        </a:p>
      </xdr:txBody>
    </xdr:sp>
    <xdr:clientData/>
  </xdr:twoCellAnchor>
  <xdr:twoCellAnchor>
    <xdr:from>
      <xdr:col>7</xdr:col>
      <xdr:colOff>314325</xdr:colOff>
      <xdr:row>1</xdr:row>
      <xdr:rowOff>76199</xdr:rowOff>
    </xdr:from>
    <xdr:to>
      <xdr:col>9</xdr:col>
      <xdr:colOff>318417</xdr:colOff>
      <xdr:row>3</xdr:row>
      <xdr:rowOff>114300</xdr:rowOff>
    </xdr:to>
    <xdr:sp macro="" textlink="">
      <xdr:nvSpPr>
        <xdr:cNvPr id="9" name="CaixaDeTexto 8">
          <a:hlinkClick xmlns:r="http://schemas.openxmlformats.org/officeDocument/2006/relationships" r:id="rId2" tooltip="Menu"/>
          <a:extLst>
            <a:ext uri="{FF2B5EF4-FFF2-40B4-BE49-F238E27FC236}">
              <a16:creationId xmlns:a16="http://schemas.microsoft.com/office/drawing/2014/main" id="{038ED1E3-D49B-4CDA-B46F-1241FC01205F}"/>
            </a:ext>
          </a:extLst>
        </xdr:cNvPr>
        <xdr:cNvSpPr txBox="1"/>
      </xdr:nvSpPr>
      <xdr:spPr>
        <a:xfrm>
          <a:off x="6943725" y="266699"/>
          <a:ext cx="1347117" cy="41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pt-BR" sz="900" b="1">
              <a:solidFill>
                <a:srgbClr val="3F3354"/>
              </a:solidFill>
              <a:latin typeface="Roboto" panose="02000000000000000000" pitchFamily="2" charset="0"/>
              <a:ea typeface="Roboto" panose="02000000000000000000" pitchFamily="2" charset="0"/>
              <a:cs typeface="Arial" pitchFamily="34" charset="0"/>
            </a:rPr>
            <a:t>DRE Anual</a:t>
          </a:r>
        </a:p>
        <a:p>
          <a:pPr algn="ctr"/>
          <a:r>
            <a:rPr lang="pt-BR" sz="900" b="1">
              <a:solidFill>
                <a:srgbClr val="3F3354"/>
              </a:solidFill>
              <a:latin typeface="Roboto" panose="02000000000000000000" pitchFamily="2" charset="0"/>
              <a:ea typeface="Roboto" panose="02000000000000000000" pitchFamily="2" charset="0"/>
              <a:cs typeface="Arial" pitchFamily="34" charset="0"/>
            </a:rPr>
            <a:t>Grupo Infracommerce</a:t>
          </a:r>
        </a:p>
      </xdr:txBody>
    </xdr:sp>
    <xdr:clientData/>
  </xdr:twoCellAnchor>
  <xdr:twoCellAnchor editAs="oneCell">
    <xdr:from>
      <xdr:col>0</xdr:col>
      <xdr:colOff>0</xdr:colOff>
      <xdr:row>0</xdr:row>
      <xdr:rowOff>0</xdr:rowOff>
    </xdr:from>
    <xdr:to>
      <xdr:col>1</xdr:col>
      <xdr:colOff>2219668</xdr:colOff>
      <xdr:row>4</xdr:row>
      <xdr:rowOff>95370</xdr:rowOff>
    </xdr:to>
    <xdr:pic>
      <xdr:nvPicPr>
        <xdr:cNvPr id="10" name="Imagem 9">
          <a:extLst>
            <a:ext uri="{FF2B5EF4-FFF2-40B4-BE49-F238E27FC236}">
              <a16:creationId xmlns:a16="http://schemas.microsoft.com/office/drawing/2014/main" id="{8A7A8532-348E-4245-BC5E-F5F420A7F88D}"/>
            </a:ext>
          </a:extLst>
        </xdr:cNvPr>
        <xdr:cNvPicPr>
          <a:picLocks noChangeAspect="1"/>
        </xdr:cNvPicPr>
      </xdr:nvPicPr>
      <xdr:blipFill>
        <a:blip xmlns:r="http://schemas.openxmlformats.org/officeDocument/2006/relationships" r:embed="rId3"/>
        <a:stretch>
          <a:fillRect/>
        </a:stretch>
      </xdr:blipFill>
      <xdr:spPr>
        <a:xfrm>
          <a:off x="0" y="0"/>
          <a:ext cx="2457793" cy="8573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273052</xdr:colOff>
      <xdr:row>1</xdr:row>
      <xdr:rowOff>151339</xdr:rowOff>
    </xdr:from>
    <xdr:to>
      <xdr:col>5</xdr:col>
      <xdr:colOff>755650</xdr:colOff>
      <xdr:row>2</xdr:row>
      <xdr:rowOff>187324</xdr:rowOff>
    </xdr:to>
    <xdr:sp macro="" textlink="">
      <xdr:nvSpPr>
        <xdr:cNvPr id="4" name="CaixaDeTexto 3">
          <a:hlinkClick xmlns:r="http://schemas.openxmlformats.org/officeDocument/2006/relationships" r:id="rId1" tooltip="Menu"/>
          <a:extLst>
            <a:ext uri="{FF2B5EF4-FFF2-40B4-BE49-F238E27FC236}">
              <a16:creationId xmlns:a16="http://schemas.microsoft.com/office/drawing/2014/main" id="{00000000-0008-0000-0300-000004000000}"/>
            </a:ext>
          </a:extLst>
        </xdr:cNvPr>
        <xdr:cNvSpPr txBox="1"/>
      </xdr:nvSpPr>
      <xdr:spPr>
        <a:xfrm>
          <a:off x="3768727" y="341839"/>
          <a:ext cx="1263648" cy="2264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pt-BR" sz="1100" b="1">
              <a:solidFill>
                <a:srgbClr val="3F3354"/>
              </a:solidFill>
              <a:latin typeface="Roboto" panose="02000000000000000000" pitchFamily="2" charset="0"/>
              <a:ea typeface="Roboto" panose="02000000000000000000" pitchFamily="2" charset="0"/>
              <a:cs typeface="Arial" pitchFamily="34" charset="0"/>
            </a:rPr>
            <a:t>Voltar ao Menu </a:t>
          </a:r>
        </a:p>
      </xdr:txBody>
    </xdr:sp>
    <xdr:clientData/>
  </xdr:twoCellAnchor>
  <xdr:twoCellAnchor>
    <xdr:from>
      <xdr:col>2</xdr:col>
      <xdr:colOff>228600</xdr:colOff>
      <xdr:row>1</xdr:row>
      <xdr:rowOff>19050</xdr:rowOff>
    </xdr:from>
    <xdr:to>
      <xdr:col>6</xdr:col>
      <xdr:colOff>38100</xdr:colOff>
      <xdr:row>3</xdr:row>
      <xdr:rowOff>152400</xdr:rowOff>
    </xdr:to>
    <xdr:sp macro="" textlink="">
      <xdr:nvSpPr>
        <xdr:cNvPr id="6" name="Retângulo de cantos arredondados 2">
          <a:extLst>
            <a:ext uri="{FF2B5EF4-FFF2-40B4-BE49-F238E27FC236}">
              <a16:creationId xmlns:a16="http://schemas.microsoft.com/office/drawing/2014/main" id="{DF7EE114-5863-4A08-99AA-F4F5777EA135}"/>
            </a:ext>
          </a:extLst>
        </xdr:cNvPr>
        <xdr:cNvSpPr/>
      </xdr:nvSpPr>
      <xdr:spPr>
        <a:xfrm>
          <a:off x="3724275" y="209550"/>
          <a:ext cx="1371600" cy="514350"/>
        </a:xfrm>
        <a:prstGeom prst="roundRect">
          <a:avLst/>
        </a:prstGeom>
        <a:noFill/>
        <a:ln>
          <a:solidFill>
            <a:srgbClr val="3F33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pt-BR" sz="1100"/>
        </a:p>
      </xdr:txBody>
    </xdr:sp>
    <xdr:clientData/>
  </xdr:twoCellAnchor>
  <xdr:twoCellAnchor>
    <xdr:from>
      <xdr:col>6</xdr:col>
      <xdr:colOff>228600</xdr:colOff>
      <xdr:row>1</xdr:row>
      <xdr:rowOff>9525</xdr:rowOff>
    </xdr:from>
    <xdr:to>
      <xdr:col>8</xdr:col>
      <xdr:colOff>209550</xdr:colOff>
      <xdr:row>3</xdr:row>
      <xdr:rowOff>142875</xdr:rowOff>
    </xdr:to>
    <xdr:sp macro="" textlink="">
      <xdr:nvSpPr>
        <xdr:cNvPr id="7" name="Retângulo de cantos arredondados 2">
          <a:extLst>
            <a:ext uri="{FF2B5EF4-FFF2-40B4-BE49-F238E27FC236}">
              <a16:creationId xmlns:a16="http://schemas.microsoft.com/office/drawing/2014/main" id="{C2AED418-6214-4F19-B283-7B68987E1D5B}"/>
            </a:ext>
          </a:extLst>
        </xdr:cNvPr>
        <xdr:cNvSpPr/>
      </xdr:nvSpPr>
      <xdr:spPr>
        <a:xfrm>
          <a:off x="5286375" y="200025"/>
          <a:ext cx="1371600" cy="514350"/>
        </a:xfrm>
        <a:prstGeom prst="roundRect">
          <a:avLst/>
        </a:prstGeom>
        <a:noFill/>
        <a:ln>
          <a:solidFill>
            <a:srgbClr val="3F33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pt-BR" sz="1100"/>
        </a:p>
      </xdr:txBody>
    </xdr:sp>
    <xdr:clientData/>
  </xdr:twoCellAnchor>
  <xdr:twoCellAnchor>
    <xdr:from>
      <xdr:col>6</xdr:col>
      <xdr:colOff>209550</xdr:colOff>
      <xdr:row>1</xdr:row>
      <xdr:rowOff>57151</xdr:rowOff>
    </xdr:from>
    <xdr:to>
      <xdr:col>8</xdr:col>
      <xdr:colOff>219075</xdr:colOff>
      <xdr:row>3</xdr:row>
      <xdr:rowOff>95251</xdr:rowOff>
    </xdr:to>
    <xdr:sp macro="" textlink="">
      <xdr:nvSpPr>
        <xdr:cNvPr id="8" name="CaixaDeTexto 7">
          <a:hlinkClick xmlns:r="http://schemas.openxmlformats.org/officeDocument/2006/relationships" r:id="rId2" tooltip="Menu"/>
          <a:extLst>
            <a:ext uri="{FF2B5EF4-FFF2-40B4-BE49-F238E27FC236}">
              <a16:creationId xmlns:a16="http://schemas.microsoft.com/office/drawing/2014/main" id="{90C1174A-FBBA-4222-BDA1-79D3BF79D022}"/>
            </a:ext>
          </a:extLst>
        </xdr:cNvPr>
        <xdr:cNvSpPr txBox="1"/>
      </xdr:nvSpPr>
      <xdr:spPr>
        <a:xfrm>
          <a:off x="6810375" y="247651"/>
          <a:ext cx="1562100"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pt-BR" sz="900" b="1">
              <a:solidFill>
                <a:srgbClr val="3F3354"/>
              </a:solidFill>
              <a:latin typeface="Roboto" panose="02000000000000000000" pitchFamily="2" charset="0"/>
              <a:ea typeface="Roboto" panose="02000000000000000000" pitchFamily="2" charset="0"/>
              <a:cs typeface="Arial" pitchFamily="34" charset="0"/>
            </a:rPr>
            <a:t>Balanço Patrimonial Anual</a:t>
          </a:r>
        </a:p>
        <a:p>
          <a:pPr algn="ctr"/>
          <a:r>
            <a:rPr lang="pt-BR" sz="900" b="1">
              <a:solidFill>
                <a:srgbClr val="3F3354"/>
              </a:solidFill>
              <a:latin typeface="Roboto" panose="02000000000000000000" pitchFamily="2" charset="0"/>
              <a:ea typeface="Roboto" panose="02000000000000000000" pitchFamily="2" charset="0"/>
              <a:cs typeface="Arial" pitchFamily="34" charset="0"/>
            </a:rPr>
            <a:t>Grupo Infracommerce</a:t>
          </a:r>
        </a:p>
      </xdr:txBody>
    </xdr:sp>
    <xdr:clientData/>
  </xdr:twoCellAnchor>
  <xdr:twoCellAnchor editAs="oneCell">
    <xdr:from>
      <xdr:col>0</xdr:col>
      <xdr:colOff>0</xdr:colOff>
      <xdr:row>0</xdr:row>
      <xdr:rowOff>0</xdr:rowOff>
    </xdr:from>
    <xdr:to>
      <xdr:col>1</xdr:col>
      <xdr:colOff>2216493</xdr:colOff>
      <xdr:row>4</xdr:row>
      <xdr:rowOff>95370</xdr:rowOff>
    </xdr:to>
    <xdr:pic>
      <xdr:nvPicPr>
        <xdr:cNvPr id="9" name="Imagem 8">
          <a:extLst>
            <a:ext uri="{FF2B5EF4-FFF2-40B4-BE49-F238E27FC236}">
              <a16:creationId xmlns:a16="http://schemas.microsoft.com/office/drawing/2014/main" id="{A0E47D4D-20C7-4EE1-908E-F645CF95F7A1}"/>
            </a:ext>
          </a:extLst>
        </xdr:cNvPr>
        <xdr:cNvPicPr>
          <a:picLocks noChangeAspect="1"/>
        </xdr:cNvPicPr>
      </xdr:nvPicPr>
      <xdr:blipFill>
        <a:blip xmlns:r="http://schemas.openxmlformats.org/officeDocument/2006/relationships" r:embed="rId3"/>
        <a:stretch>
          <a:fillRect/>
        </a:stretch>
      </xdr:blipFill>
      <xdr:spPr>
        <a:xfrm>
          <a:off x="0" y="0"/>
          <a:ext cx="2457793" cy="8573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85725</xdr:colOff>
      <xdr:row>1</xdr:row>
      <xdr:rowOff>66675</xdr:rowOff>
    </xdr:from>
    <xdr:to>
      <xdr:col>4</xdr:col>
      <xdr:colOff>742950</xdr:colOff>
      <xdr:row>4</xdr:row>
      <xdr:rowOff>9525</xdr:rowOff>
    </xdr:to>
    <xdr:sp macro="" textlink="">
      <xdr:nvSpPr>
        <xdr:cNvPr id="2" name="Retângulo de cantos arredondados 2">
          <a:extLst>
            <a:ext uri="{FF2B5EF4-FFF2-40B4-BE49-F238E27FC236}">
              <a16:creationId xmlns:a16="http://schemas.microsoft.com/office/drawing/2014/main" id="{12486AC7-41D6-412D-BBC7-EB9265CE60D5}"/>
            </a:ext>
          </a:extLst>
        </xdr:cNvPr>
        <xdr:cNvSpPr/>
      </xdr:nvSpPr>
      <xdr:spPr>
        <a:xfrm>
          <a:off x="5943600" y="257175"/>
          <a:ext cx="1323975" cy="514350"/>
        </a:xfrm>
        <a:prstGeom prst="roundRect">
          <a:avLst/>
        </a:prstGeom>
        <a:noFill/>
        <a:ln>
          <a:solidFill>
            <a:srgbClr val="3F33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pt-BR" sz="1100"/>
        </a:p>
      </xdr:txBody>
    </xdr:sp>
    <xdr:clientData/>
  </xdr:twoCellAnchor>
  <xdr:twoCellAnchor>
    <xdr:from>
      <xdr:col>3</xdr:col>
      <xdr:colOff>126999</xdr:colOff>
      <xdr:row>2</xdr:row>
      <xdr:rowOff>2114</xdr:rowOff>
    </xdr:from>
    <xdr:to>
      <xdr:col>4</xdr:col>
      <xdr:colOff>661316</xdr:colOff>
      <xdr:row>3</xdr:row>
      <xdr:rowOff>38100</xdr:rowOff>
    </xdr:to>
    <xdr:sp macro="" textlink="">
      <xdr:nvSpPr>
        <xdr:cNvPr id="3" name="CaixaDeTexto 2">
          <a:hlinkClick xmlns:r="http://schemas.openxmlformats.org/officeDocument/2006/relationships" r:id="rId1" tooltip="Menu"/>
          <a:extLst>
            <a:ext uri="{FF2B5EF4-FFF2-40B4-BE49-F238E27FC236}">
              <a16:creationId xmlns:a16="http://schemas.microsoft.com/office/drawing/2014/main" id="{63B8B1CE-363A-4FF1-AA4C-4CD998B69504}"/>
            </a:ext>
          </a:extLst>
        </xdr:cNvPr>
        <xdr:cNvSpPr txBox="1"/>
      </xdr:nvSpPr>
      <xdr:spPr>
        <a:xfrm>
          <a:off x="5984874" y="383114"/>
          <a:ext cx="1239167" cy="2264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pt-BR" sz="1100" b="1">
              <a:solidFill>
                <a:srgbClr val="3F3354"/>
              </a:solidFill>
              <a:latin typeface="Roboto" panose="02000000000000000000" pitchFamily="2" charset="0"/>
              <a:ea typeface="Roboto" panose="02000000000000000000" pitchFamily="2" charset="0"/>
              <a:cs typeface="Arial" pitchFamily="34" charset="0"/>
            </a:rPr>
            <a:t>Voltar ao Menu </a:t>
          </a:r>
        </a:p>
      </xdr:txBody>
    </xdr:sp>
    <xdr:clientData/>
  </xdr:twoCellAnchor>
  <xdr:twoCellAnchor editAs="oneCell">
    <xdr:from>
      <xdr:col>0</xdr:col>
      <xdr:colOff>0</xdr:colOff>
      <xdr:row>0</xdr:row>
      <xdr:rowOff>0</xdr:rowOff>
    </xdr:from>
    <xdr:to>
      <xdr:col>1</xdr:col>
      <xdr:colOff>2219668</xdr:colOff>
      <xdr:row>4</xdr:row>
      <xdr:rowOff>95370</xdr:rowOff>
    </xdr:to>
    <xdr:pic>
      <xdr:nvPicPr>
        <xdr:cNvPr id="5" name="Imagem 4">
          <a:extLst>
            <a:ext uri="{FF2B5EF4-FFF2-40B4-BE49-F238E27FC236}">
              <a16:creationId xmlns:a16="http://schemas.microsoft.com/office/drawing/2014/main" id="{1CFD90F2-FD67-40EC-AD00-075E641E3619}"/>
            </a:ext>
          </a:extLst>
        </xdr:cNvPr>
        <xdr:cNvPicPr>
          <a:picLocks noChangeAspect="1"/>
        </xdr:cNvPicPr>
      </xdr:nvPicPr>
      <xdr:blipFill>
        <a:blip xmlns:r="http://schemas.openxmlformats.org/officeDocument/2006/relationships" r:embed="rId2"/>
        <a:stretch>
          <a:fillRect/>
        </a:stretch>
      </xdr:blipFill>
      <xdr:spPr>
        <a:xfrm>
          <a:off x="0" y="0"/>
          <a:ext cx="2457793" cy="8573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130177</xdr:colOff>
      <xdr:row>1</xdr:row>
      <xdr:rowOff>170389</xdr:rowOff>
    </xdr:from>
    <xdr:to>
      <xdr:col>4</xdr:col>
      <xdr:colOff>612775</xdr:colOff>
      <xdr:row>3</xdr:row>
      <xdr:rowOff>15874</xdr:rowOff>
    </xdr:to>
    <xdr:sp macro="" textlink="">
      <xdr:nvSpPr>
        <xdr:cNvPr id="2" name="CaixaDeTexto 1">
          <a:hlinkClick xmlns:r="http://schemas.openxmlformats.org/officeDocument/2006/relationships" r:id="rId1" tooltip="Menu"/>
          <a:extLst>
            <a:ext uri="{FF2B5EF4-FFF2-40B4-BE49-F238E27FC236}">
              <a16:creationId xmlns:a16="http://schemas.microsoft.com/office/drawing/2014/main" id="{04019690-841C-46D5-8721-940CCE2B0742}"/>
            </a:ext>
          </a:extLst>
        </xdr:cNvPr>
        <xdr:cNvSpPr txBox="1"/>
      </xdr:nvSpPr>
      <xdr:spPr>
        <a:xfrm>
          <a:off x="4406902" y="360889"/>
          <a:ext cx="1263648" cy="2264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pt-BR" sz="1100" b="1">
              <a:solidFill>
                <a:srgbClr val="3F3354"/>
              </a:solidFill>
              <a:latin typeface="Roboto" panose="02000000000000000000" pitchFamily="2" charset="0"/>
              <a:ea typeface="Roboto" panose="02000000000000000000" pitchFamily="2" charset="0"/>
              <a:cs typeface="Arial" pitchFamily="34" charset="0"/>
            </a:rPr>
            <a:t>Voltar ao Menu </a:t>
          </a:r>
        </a:p>
      </xdr:txBody>
    </xdr:sp>
    <xdr:clientData/>
  </xdr:twoCellAnchor>
  <xdr:twoCellAnchor>
    <xdr:from>
      <xdr:col>3</xdr:col>
      <xdr:colOff>76200</xdr:colOff>
      <xdr:row>1</xdr:row>
      <xdr:rowOff>38100</xdr:rowOff>
    </xdr:from>
    <xdr:to>
      <xdr:col>4</xdr:col>
      <xdr:colOff>666750</xdr:colOff>
      <xdr:row>3</xdr:row>
      <xdr:rowOff>171450</xdr:rowOff>
    </xdr:to>
    <xdr:sp macro="" textlink="">
      <xdr:nvSpPr>
        <xdr:cNvPr id="4" name="Retângulo de cantos arredondados 2">
          <a:extLst>
            <a:ext uri="{FF2B5EF4-FFF2-40B4-BE49-F238E27FC236}">
              <a16:creationId xmlns:a16="http://schemas.microsoft.com/office/drawing/2014/main" id="{8E97F111-6391-43CD-83A8-0D8CCA55460E}"/>
            </a:ext>
          </a:extLst>
        </xdr:cNvPr>
        <xdr:cNvSpPr/>
      </xdr:nvSpPr>
      <xdr:spPr>
        <a:xfrm>
          <a:off x="4352925" y="228600"/>
          <a:ext cx="1371600" cy="514350"/>
        </a:xfrm>
        <a:prstGeom prst="roundRect">
          <a:avLst/>
        </a:prstGeom>
        <a:noFill/>
        <a:ln>
          <a:solidFill>
            <a:srgbClr val="3F33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pt-BR" sz="1100"/>
        </a:p>
      </xdr:txBody>
    </xdr:sp>
    <xdr:clientData/>
  </xdr:twoCellAnchor>
  <xdr:twoCellAnchor editAs="oneCell">
    <xdr:from>
      <xdr:col>0</xdr:col>
      <xdr:colOff>0</xdr:colOff>
      <xdr:row>0</xdr:row>
      <xdr:rowOff>0</xdr:rowOff>
    </xdr:from>
    <xdr:to>
      <xdr:col>1</xdr:col>
      <xdr:colOff>2219668</xdr:colOff>
      <xdr:row>4</xdr:row>
      <xdr:rowOff>95370</xdr:rowOff>
    </xdr:to>
    <xdr:pic>
      <xdr:nvPicPr>
        <xdr:cNvPr id="5" name="Imagem 4">
          <a:extLst>
            <a:ext uri="{FF2B5EF4-FFF2-40B4-BE49-F238E27FC236}">
              <a16:creationId xmlns:a16="http://schemas.microsoft.com/office/drawing/2014/main" id="{AB0E7F3F-CEDD-41D2-ADBE-A6D4C2553953}"/>
            </a:ext>
          </a:extLst>
        </xdr:cNvPr>
        <xdr:cNvPicPr>
          <a:picLocks noChangeAspect="1"/>
        </xdr:cNvPicPr>
      </xdr:nvPicPr>
      <xdr:blipFill>
        <a:blip xmlns:r="http://schemas.openxmlformats.org/officeDocument/2006/relationships" r:embed="rId2"/>
        <a:stretch>
          <a:fillRect/>
        </a:stretch>
      </xdr:blipFill>
      <xdr:spPr>
        <a:xfrm>
          <a:off x="0" y="0"/>
          <a:ext cx="2457793" cy="85737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27</xdr:col>
      <xdr:colOff>2</xdr:colOff>
      <xdr:row>1</xdr:row>
      <xdr:rowOff>148164</xdr:rowOff>
    </xdr:from>
    <xdr:to>
      <xdr:col>28</xdr:col>
      <xdr:colOff>571500</xdr:colOff>
      <xdr:row>4</xdr:row>
      <xdr:rowOff>95250</xdr:rowOff>
    </xdr:to>
    <xdr:sp macro="" textlink="">
      <xdr:nvSpPr>
        <xdr:cNvPr id="4" name="CaixaDeTexto 3">
          <a:hlinkClick xmlns:r="http://schemas.openxmlformats.org/officeDocument/2006/relationships" r:id="rId1" tooltip="Menu"/>
          <a:extLst>
            <a:ext uri="{FF2B5EF4-FFF2-40B4-BE49-F238E27FC236}">
              <a16:creationId xmlns:a16="http://schemas.microsoft.com/office/drawing/2014/main" id="{00000000-0008-0000-0400-000004000000}"/>
            </a:ext>
          </a:extLst>
        </xdr:cNvPr>
        <xdr:cNvSpPr txBox="1"/>
      </xdr:nvSpPr>
      <xdr:spPr>
        <a:xfrm>
          <a:off x="6400802" y="338664"/>
          <a:ext cx="1238248" cy="5185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pt-BR" sz="1100" b="1">
              <a:solidFill>
                <a:srgbClr val="3F3354"/>
              </a:solidFill>
              <a:latin typeface="Roboto" panose="02000000000000000000" pitchFamily="2" charset="0"/>
              <a:ea typeface="Roboto" panose="02000000000000000000" pitchFamily="2" charset="0"/>
              <a:cs typeface="Arial" pitchFamily="34" charset="0"/>
            </a:rPr>
            <a:t>Voltar ao</a:t>
          </a:r>
          <a:r>
            <a:rPr lang="pt-BR" sz="1100" b="1" baseline="0">
              <a:solidFill>
                <a:srgbClr val="3F3354"/>
              </a:solidFill>
              <a:latin typeface="Roboto" panose="02000000000000000000" pitchFamily="2" charset="0"/>
              <a:ea typeface="Roboto" panose="02000000000000000000" pitchFamily="2" charset="0"/>
              <a:cs typeface="Arial" pitchFamily="34" charset="0"/>
            </a:rPr>
            <a:t> </a:t>
          </a:r>
          <a:r>
            <a:rPr lang="pt-BR" sz="1100" b="1">
              <a:solidFill>
                <a:srgbClr val="3F3354"/>
              </a:solidFill>
              <a:latin typeface="Roboto" panose="02000000000000000000" pitchFamily="2" charset="0"/>
              <a:ea typeface="Roboto" panose="02000000000000000000" pitchFamily="2" charset="0"/>
              <a:cs typeface="Arial" pitchFamily="34" charset="0"/>
            </a:rPr>
            <a:t>Menu </a:t>
          </a:r>
        </a:p>
      </xdr:txBody>
    </xdr:sp>
    <xdr:clientData/>
  </xdr:twoCellAnchor>
  <xdr:twoCellAnchor>
    <xdr:from>
      <xdr:col>26</xdr:col>
      <xdr:colOff>609600</xdr:colOff>
      <xdr:row>1</xdr:row>
      <xdr:rowOff>38100</xdr:rowOff>
    </xdr:from>
    <xdr:to>
      <xdr:col>28</xdr:col>
      <xdr:colOff>638175</xdr:colOff>
      <xdr:row>3</xdr:row>
      <xdr:rowOff>171450</xdr:rowOff>
    </xdr:to>
    <xdr:sp macro="" textlink="">
      <xdr:nvSpPr>
        <xdr:cNvPr id="6" name="Retângulo de cantos arredondados 2">
          <a:extLst>
            <a:ext uri="{FF2B5EF4-FFF2-40B4-BE49-F238E27FC236}">
              <a16:creationId xmlns:a16="http://schemas.microsoft.com/office/drawing/2014/main" id="{1C93D85A-DA02-4211-9E5E-2875295ED046}"/>
            </a:ext>
          </a:extLst>
        </xdr:cNvPr>
        <xdr:cNvSpPr/>
      </xdr:nvSpPr>
      <xdr:spPr>
        <a:xfrm>
          <a:off x="6343650" y="228600"/>
          <a:ext cx="1362075" cy="514350"/>
        </a:xfrm>
        <a:prstGeom prst="roundRect">
          <a:avLst/>
        </a:prstGeom>
        <a:noFill/>
        <a:ln>
          <a:solidFill>
            <a:srgbClr val="3F33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pt-BR" sz="1100"/>
        </a:p>
      </xdr:txBody>
    </xdr:sp>
    <xdr:clientData/>
  </xdr:twoCellAnchor>
  <xdr:twoCellAnchor editAs="oneCell">
    <xdr:from>
      <xdr:col>1</xdr:col>
      <xdr:colOff>9525</xdr:colOff>
      <xdr:row>0</xdr:row>
      <xdr:rowOff>28575</xdr:rowOff>
    </xdr:from>
    <xdr:to>
      <xdr:col>1</xdr:col>
      <xdr:colOff>2464143</xdr:colOff>
      <xdr:row>4</xdr:row>
      <xdr:rowOff>120770</xdr:rowOff>
    </xdr:to>
    <xdr:pic>
      <xdr:nvPicPr>
        <xdr:cNvPr id="2" name="Imagem 1">
          <a:extLst>
            <a:ext uri="{FF2B5EF4-FFF2-40B4-BE49-F238E27FC236}">
              <a16:creationId xmlns:a16="http://schemas.microsoft.com/office/drawing/2014/main" id="{FCACE0D6-15C2-40C7-8E15-193071928A40}"/>
            </a:ext>
          </a:extLst>
        </xdr:cNvPr>
        <xdr:cNvPicPr>
          <a:picLocks noChangeAspect="1"/>
        </xdr:cNvPicPr>
      </xdr:nvPicPr>
      <xdr:blipFill>
        <a:blip xmlns:r="http://schemas.openxmlformats.org/officeDocument/2006/relationships" r:embed="rId2"/>
        <a:stretch>
          <a:fillRect/>
        </a:stretch>
      </xdr:blipFill>
      <xdr:spPr>
        <a:xfrm>
          <a:off x="285750" y="28575"/>
          <a:ext cx="2457793" cy="8573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srvazvdc01/Consolidacao/Demonstra&#231;&#245;es%20Financeiras/Cash%20flow-DOAR/2008/DFP-2008-2007/FNC/CPO/OEE/SIVAM/ACOMP/1999/APRES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dministracao12/Area%20Publica/WINDOWS/TEMP/c.notes.data/ECOF11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srvazvdc01/Documents%20and%20Settings/vst4934/My%20Documents/ITR%20JUNHO-02/LS/Gouveia/Clientes/Embraer/31.12.00/WINDOWS/TEMP/CPO/OPO/PA97/INSTRU&#199;&#213;/USUARI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BRSSALSAMPALU/aws/Documents%20and%20Settings/bruno.costa/Desktop/Cara&#237;ba%202007/Relat%20Cota&#231;&#245;es/Cotanew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SABEL/aws/APPL/Tesouraria/Base%20de%20Dados/TESTE.XLW.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mmsp04/VENDAS/_VITAL%20FEW/vi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srvazvdc01/Consolidacao/Demonstra&#231;&#245;es%20Financeiras/Cash%20flow-DOAR/2008/DFP-2008-2007/Consolidacao/Relat&#243;rios/2008/2&#176;%20ITR-2008/Suportes/T4F/FNC/CPO/OEE/SIVAM/ACOMP/1999/APRES9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FNC/CPO/OEE/SIVAM/ACOMP/1999/APRES9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LACON/WANDER/ESTIMAT/ESTMAR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EM01FSA/EQUIPE/Financeiro/PUBLICO/WANDER/ANALISES/ANALISE%20META%2020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Ec0040841/Tarsila/PATRICIA/boneco.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C)%205710%20DIFERIDO%20Combined%20Leadsheet"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srvazvdc01/~JetBlue%20Financial%20Data/Budget%20Team/Stock/Acctg%20&amp;%20Journal%20Entries/FAS%20123/2004/Black%20Scholes%203Q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BRVARONPE/aws/mar16404/BALAN&#199;O%202003/09-2003/Bal-0920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dministracao12/Area%20Publica/TORO/ECOF1097.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Worksheet%20in%205510%20DESPESAS%20ANTECIPADAS%20Cie%20Brasil%20S.A."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Worksheet%20in%205711%201%20Investimentos%20Excel%20Workpaper"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Worksheet%20in%20(C)%205110%20Disponibilidade%20e%20Aplica&#231;&#245;es%20Financeiras%20Leadsheet"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Worksheet%20in%209100%20EFL%20-%20Embraer%20Finance%20Ltd%20-%20Junho%20de%202006"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Worksheet%20in%206230%20Conting&#234;ncia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Worksheet%20in%205710%20ATIVO%20REALIZAVEL%20A%20LONGO%20PRAZO%20Cie%20Brasil%20S.A."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srvazvdc01/Documents%20and%20Settings/frfranca/My%20Documents/002%20Modelos%20WP/Aplica&#231;&#245;es%20Financeiras%20Modelo%20WP.xl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Worksheet%20in%208210%20CUSTO%20Cie%20Brasil%20S.A."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Worksheet%20in%20(C)%206710%20PROVISOES%20-%20LP"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SI_1998"/>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E"/>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PL95"/>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SI_1998"/>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SI_1998"/>
      <sheetName val="SIVAM_SJC (US$)"/>
      <sheetName val="SIMULAÇÃO"/>
      <sheetName val="FANI"/>
      <sheetName val="SIVAM_SJC (US$) (3)"/>
      <sheetName val="SIVAM_SJC (Reais)"/>
      <sheetName val="SIVAM (US$) (sjc_gsi)(ajustado)"/>
      <sheetName val="SIVAM (US$) (sjc_gsi)"/>
      <sheetName val="SIVAM_USA (US$) (Ajustado)"/>
      <sheetName val="SIVAM_USA (US$) (Phug)"/>
      <sheetName val="SIVAM_USA (US$) (98 ajust)"/>
      <sheetName val="SIVAM_SJC (US$) (2)"/>
      <sheetName val="FatGsi99"/>
      <sheetName val="SIVAM (US$ LS) + GSI (3)"/>
      <sheetName val="Plan3"/>
      <sheetName val="SIVAM (US$ LS) + GSI (2)"/>
      <sheetName val="SIVAM (US$ LS) + GSI"/>
      <sheetName val="Pcomp_F5"/>
      <sheetName val="Ger_F5"/>
      <sheetName val="Pcomp_Siv"/>
      <sheetName val="Ger_Siv"/>
      <sheetName val="SIVAM_CONSOL (US$) (LS)"/>
      <sheetName val="SIVAM (3)"/>
      <sheetName val="F_5 (res_US$_LS)"/>
      <sheetName val="SIVAM (res_US$_LS)"/>
      <sheetName val="Plan1"/>
      <sheetName val="Custo_Siv"/>
      <sheetName val="GSI_CUSTO"/>
      <sheetName val="SIVAM_CONSOL (US$)"/>
      <sheetName val="RESUMO-SIVAM_LS"/>
      <sheetName val="SIVAM_USA (US$) (99)"/>
      <sheetName val="SIVAM (US$ LS)"/>
      <sheetName val="F_5 (US$ LS)"/>
      <sheetName val="Justificativas (set)"/>
      <sheetName val="Justificativas (ago)"/>
      <sheetName val="FAt"/>
      <sheetName val="PTPL9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res_"/>
      <sheetName val="Est"/>
      <sheetName val="GSI_1998"/>
    </sheetNames>
    <sheetDataSet>
      <sheetData sheetId="0" refreshError="1"/>
      <sheetData sheetId="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EIRA"/>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Movimentação"/>
      <sheetName val="Ajustes Propostos"/>
      <sheetName val="Tickmarks"/>
      <sheetName val="XREF"/>
      <sheetName val="Intangível"/>
      <sheetName val="Diferido"/>
      <sheetName val="Intangível Set"/>
      <sheetName val="Intangível Dez"/>
      <sheetName val="PC"/>
      <sheetName val="Netearnanal"/>
      <sheetName val="Consolidate"/>
      <sheetName val="ACUMULADO"/>
      <sheetName val="DIF FAT FEV 01"/>
      <sheetName val="RETROPESCTIVA"/>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easury Yields"/>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álise"/>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Custos Antec. Pré-Oper. 06-CIE"/>
      <sheetName val="Teste Custos 2006"/>
      <sheetName val="Custos Antec. Pré-Oper. 05-Cie"/>
      <sheetName val="Teste Custos 2005"/>
      <sheetName val="Custos Antec. Pré-Oper. 04-Cie"/>
      <sheetName val="Teste Custos 2004"/>
      <sheetName val="Nota Explicativa"/>
      <sheetName val="Nota Explicativa DTT"/>
      <sheetName val="Teste Seguros CIE 31-12-2004"/>
      <sheetName val="Teste Seguros CIE 31-12-2005"/>
      <sheetName val="Teste Seguros CIE 31-12-2006"/>
      <sheetName val="XREF"/>
      <sheetName val="Tickmarks"/>
      <sheetName val="P1 Sumário"/>
      <sheetName val="6310-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 - Cálc equiv"/>
      <sheetName val="Movimentação"/>
      <sheetName val="Tickmarks"/>
      <sheetName val="Mov. Aplic. Financeira 31.10.05"/>
      <sheetName val="Mov. Aplic. Financeira 31.12.05"/>
      <sheetName val="XREF"/>
    </sheetNames>
    <sheetDataSet>
      <sheetData sheetId="0"/>
      <sheetData sheetId="1"/>
      <sheetData sheetId="2"/>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circularizações"/>
      <sheetName val="Conciliação 30_09"/>
      <sheetName val=" BBV 30_09"/>
      <sheetName val="FIF"/>
      <sheetName val="Boston 30_09"/>
      <sheetName val="Boston 30_06"/>
      <sheetName val="BankAmerica 30_06"/>
      <sheetName val="Wachovia 30_06"/>
      <sheetName val="XREF"/>
      <sheetName val="Tickmarks"/>
      <sheetName val="Sheet1"/>
    </sheetNames>
    <sheetDataSet>
      <sheetData sheetId="0"/>
      <sheetData sheetId="1"/>
      <sheetData sheetId="2"/>
      <sheetData sheetId="3"/>
      <sheetData sheetId="4" refreshError="1"/>
      <sheetData sheetId="5"/>
      <sheetData sheetId="6" refreshError="1"/>
      <sheetData sheetId="7"/>
      <sheetData sheetId="8" refreshError="1"/>
      <sheetData sheetId="9" refreshError="1"/>
      <sheetData sheetId="10"/>
      <sheetData sheetId="1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2340"/>
      <sheetName val="ATIVO E PASSIVO"/>
      <sheetName val="RESULTADO"/>
      <sheetName val="DISPONÍVEL"/>
      <sheetName val="CONTAS A RECEBER"/>
      <sheetName val="Títulos"/>
      <sheetName val="ESTOQUES"/>
      <sheetName val="River One"/>
      <sheetName val="REALIZÁVEL A LONGO PRAZO"/>
      <sheetName val="IMOBILIZADO"/>
      <sheetName val="DEPRECIAÇÃO"/>
      <sheetName val="HSBC"/>
      <sheetName val="CITIBANK"/>
      <sheetName val="Fornecedores"/>
      <sheetName val="EXIGÍVEL A LONGO PRAZO"/>
      <sheetName val="Parceiros PW&amp;C"/>
      <sheetName val="XREF"/>
      <sheetName val="Tickmarks"/>
      <sheetName val="Parâmetro"/>
      <sheetName val="SAT Lim OK"/>
      <sheetName val="COFINS PIS - liminar OK"/>
      <sheetName val="COFINS OK"/>
      <sheetName val="CSLL OK"/>
      <sheetName val="IPI Oper Isentas OK"/>
      <sheetName val="INSS Proc Adm OK"/>
      <sheetName val="CIDE OK"/>
      <sheetName val="Prov Multa IRPJ_CSLL"/>
      <sheetName val="PASEP OK"/>
      <sheetName val="IRRF e Drawback OK"/>
      <sheetName val="RETROPESCTIVA"/>
    </sheetNames>
    <sheetDataSet>
      <sheetData sheetId="0" refreshError="1"/>
      <sheetData sheetId="1"/>
      <sheetData sheetId="2"/>
      <sheetData sheetId="3"/>
      <sheetData sheetId="4" refreshError="1"/>
      <sheetData sheetId="5"/>
      <sheetData sheetId="6" refreshError="1"/>
      <sheetData sheetId="7"/>
      <sheetData sheetId="8" refreshError="1"/>
      <sheetData sheetId="9"/>
      <sheetData sheetId="10" refreshError="1"/>
      <sheetData sheetId="11"/>
      <sheetData sheetId="12" refreshError="1"/>
      <sheetData sheetId="13" refreshError="1"/>
      <sheetData sheetId="14" refreshError="1"/>
      <sheetData sheetId="15"/>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Summary"/>
      <sheetName val="Mapa Contingencias USGAAP"/>
      <sheetName val="Movimentação Resumo"/>
      <sheetName val="Composição"/>
      <sheetName val="Movimentação"/>
      <sheetName val="Resumo das Div."/>
      <sheetName val="Trabalhistas"/>
      <sheetName val="CIDE "/>
      <sheetName val="CIDE juros compensatórios"/>
      <sheetName val="IRPJ_DEBIASI"/>
      <sheetName val="PASEP s variações cambiais ok"/>
      <sheetName val="IPI isentas ok"/>
      <sheetName val=" DRAWBACK ato conc"/>
      <sheetName val="EC 33 TESE ok"/>
      <sheetName val="IR Fonte AIIM ok"/>
      <sheetName val="dep judiciais ok"/>
      <sheetName val="INSS Liminar ok"/>
      <sheetName val="retenção de 11% INSS ok"/>
      <sheetName val="dep recursais - SAT ok"/>
      <sheetName val="cabine de pintura dep jud ok "/>
      <sheetName val="cabine de pintura AIIM ok"/>
      <sheetName val="drawback simuladores dep jud ok"/>
      <sheetName val="drawback simuladores AIIM ok"/>
      <sheetName val="SAT ok"/>
      <sheetName val="FUNDAF ok"/>
      <sheetName val="INSS multa Lombardi ok"/>
      <sheetName val="mútuo EFL AIIM ok"/>
      <sheetName val="NFLD 35460115-6 INSS ok"/>
      <sheetName val="AI 35657420-2 INSS ok"/>
      <sheetName val="PIS COFINS ok"/>
      <sheetName val="Tickmarks"/>
      <sheetName val="PASEP s variações cambiais"/>
      <sheetName val="IPI isentas"/>
      <sheetName val="EC 33 TESE"/>
      <sheetName val="IR Fonte AIIM"/>
      <sheetName val="dep judiciais"/>
      <sheetName val="INSS Liminar"/>
      <sheetName val="retenção de 11% INSS"/>
      <sheetName val="dep recursais - SAT"/>
      <sheetName val="cabine de pintura dep judicial"/>
      <sheetName val="cabine de pintura AIIM"/>
      <sheetName val="drawback simuladores dep jud"/>
      <sheetName val="drawback simuladores AIIM"/>
      <sheetName val="SAT"/>
      <sheetName val="FUNDAF"/>
      <sheetName val="INSS multa Lombardi"/>
      <sheetName val="mútuo EFL AIIM"/>
      <sheetName val="NFLD 35460115-6 INSS"/>
      <sheetName val="AI 35657420-2 INSS"/>
      <sheetName val="PIS COFINS"/>
      <sheetName val="XREF"/>
      <sheetName val="REALIZÁVEL A LONGO PRAZO"/>
      <sheetName val="Maestr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Depósito Judicial 06"/>
      <sheetName val="Depósito Judicial 05"/>
      <sheetName val="Depósito Judicial 04"/>
      <sheetName val="IR Diferido - 2006"/>
      <sheetName val="IR Diferido - 2005"/>
      <sheetName val="IR Diferido - 2004"/>
      <sheetName val="Tickmarks"/>
      <sheetName val="XREF"/>
      <sheetName val="Composição"/>
      <sheetName val="HYP"/>
      <sheetName val="PIVOT_All"/>
      <sheetName val="Correção"/>
      <sheetName val="Cover1"/>
      <sheetName val="Auxi"/>
      <sheetName val="PS-Consolidation"/>
      <sheetName val="ELIM_FINANCEIRA"/>
      <sheetName val="DFLSUBS"/>
      <sheetName val="Consolidado US$"/>
      <sheetName val="PC"/>
      <sheetName val="INFO"/>
      <sheetName val="Base de dados"/>
    </sheetNames>
    <sheetDataSet>
      <sheetData sheetId="0"/>
      <sheetData sheetId="1"/>
      <sheetData sheetId="2" refreshError="1"/>
      <sheetData sheetId="3" refreshError="1"/>
      <sheetData sheetId="4" refreshError="1"/>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e de Rec Apl Fin Dez-03"/>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Para Ref. - Testes de Custo"/>
      <sheetName val="Para Ref. - Seleção"/>
      <sheetName val="Log File"/>
      <sheetName val="Itens Selecionados Custos"/>
      <sheetName val="XREF"/>
      <sheetName val="Tickmarks"/>
      <sheetName val="Para Ref. - Seleção Show"/>
      <sheetName val="Log File - Show"/>
      <sheetName val="Itens Selecionados Show"/>
      <sheetName val="Composição AF CIE"/>
      <sheetName val="Est"/>
      <sheetName val="GSI_1998"/>
      <sheetName val="Categorias e Subcategorias"/>
      <sheetName val="CC e Plano de Contas"/>
      <sheetName val="CAPEX"/>
      <sheetName val="#REF"/>
      <sheetName val="PTPL95"/>
      <sheetName val="E2.1.1-Fat 06.2006"/>
      <sheetName val="A4.1-BRASFLEX "/>
      <sheetName val="Depositos judiciais"/>
      <sheetName val="Maestro"/>
      <sheetName val="42"/>
      <sheetName val="73"/>
      <sheetName val="MOD 7 SIN"/>
      <sheetName val="GERREAL"/>
      <sheetName val="Macro_2003"/>
      <sheetName val="Worksheet in 8210 CUSTO Cie Bra"/>
      <sheetName val="CuHDG"/>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Movimentação T4F"/>
      <sheetName val="Movimentação Metro"/>
      <sheetName val="Compilação escritórios"/>
      <sheetName val="XREF"/>
      <sheetName val="Tickmarks"/>
      <sheetName val="Nota Relatório"/>
      <sheetName val="Possíveis"/>
      <sheetName val="Argentina&amp;Chile"/>
    </sheetNames>
    <sheetDataSet>
      <sheetData sheetId="0">
        <row r="2">
          <cell r="F2" t="str">
            <v>30.06.08</v>
          </cell>
        </row>
      </sheetData>
      <sheetData sheetId="1">
        <row r="1">
          <cell r="F1" t="str">
            <v>30.06.08</v>
          </cell>
        </row>
      </sheetData>
      <sheetData sheetId="2" refreshError="1"/>
      <sheetData sheetId="3"/>
      <sheetData sheetId="4">
        <row r="26">
          <cell r="G26">
            <v>-0.5</v>
          </cell>
        </row>
      </sheetData>
      <sheetData sheetId="5"/>
      <sheetData sheetId="6" refreshError="1"/>
      <sheetData sheetId="7" refreshError="1"/>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9"/>
  <sheetViews>
    <sheetView showGridLines="0" showRowColHeaders="0" tabSelected="1" zoomScaleNormal="100" workbookViewId="0"/>
  </sheetViews>
  <sheetFormatPr baseColWidth="10" defaultColWidth="9.1640625" defaultRowHeight="15"/>
  <sheetData>
    <row r="9" spans="2:2">
      <c r="B9" s="1"/>
    </row>
  </sheetData>
  <pageMargins left="0.125" right="1.1666666666666667"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04142"/>
  </sheetPr>
  <dimension ref="A6:W29"/>
  <sheetViews>
    <sheetView showGridLines="0" zoomScale="150" zoomScaleNormal="100" workbookViewId="0">
      <pane xSplit="2" ySplit="7" topLeftCell="C8" activePane="bottomRight" state="frozen"/>
      <selection pane="topRight" activeCell="C1" sqref="C1"/>
      <selection pane="bottomLeft" activeCell="A8" sqref="A8"/>
      <selection pane="bottomRight" activeCell="J5" sqref="H1:J5"/>
    </sheetView>
  </sheetViews>
  <sheetFormatPr baseColWidth="10" defaultColWidth="9.1640625" defaultRowHeight="15"/>
  <cols>
    <col min="1" max="1" width="3.5" style="6" customWidth="1"/>
    <col min="2" max="2" width="43.6640625" style="6" customWidth="1"/>
    <col min="3" max="7" width="10.5" style="6" customWidth="1"/>
    <col min="8" max="8" width="9.5" style="6" customWidth="1"/>
    <col min="9" max="12" width="10.5" style="6" customWidth="1"/>
    <col min="13" max="13" width="9.5" style="6" bestFit="1" customWidth="1"/>
    <col min="14" max="14" width="8.33203125" style="6" bestFit="1" customWidth="1"/>
    <col min="15" max="15" width="8.6640625" style="6" bestFit="1" customWidth="1"/>
    <col min="16" max="16" width="8.6640625" style="6" customWidth="1"/>
    <col min="17" max="17" width="10.1640625" style="6" bestFit="1" customWidth="1"/>
    <col min="18" max="19" width="9.1640625" style="6"/>
    <col min="20" max="20" width="10.6640625" style="6" bestFit="1" customWidth="1"/>
    <col min="21" max="22" width="10.1640625" style="6" bestFit="1" customWidth="1"/>
    <col min="23" max="23" width="10.5" style="6" bestFit="1" customWidth="1"/>
    <col min="24" max="16384" width="9.1640625" style="6"/>
  </cols>
  <sheetData>
    <row r="6" spans="1:23" s="4" customFormat="1" ht="14">
      <c r="A6" s="2"/>
      <c r="B6" s="3" t="s">
        <v>5</v>
      </c>
    </row>
    <row r="7" spans="1:23" s="4" customFormat="1" thickBot="1">
      <c r="A7" s="2"/>
      <c r="B7" s="5" t="s">
        <v>73</v>
      </c>
      <c r="C7" s="22" t="s">
        <v>22</v>
      </c>
      <c r="D7" s="22" t="s">
        <v>23</v>
      </c>
      <c r="E7" s="22" t="s">
        <v>24</v>
      </c>
      <c r="F7" s="22" t="s">
        <v>25</v>
      </c>
      <c r="G7" s="22" t="s">
        <v>26</v>
      </c>
      <c r="H7" s="22" t="s">
        <v>70</v>
      </c>
      <c r="I7" s="22" t="s">
        <v>74</v>
      </c>
      <c r="J7" s="22" t="s">
        <v>77</v>
      </c>
      <c r="K7" s="22" t="s">
        <v>81</v>
      </c>
      <c r="L7" s="22" t="s">
        <v>82</v>
      </c>
      <c r="M7" s="22" t="s">
        <v>86</v>
      </c>
      <c r="N7" s="22" t="s">
        <v>87</v>
      </c>
      <c r="O7" s="22" t="s">
        <v>90</v>
      </c>
      <c r="P7" s="22" t="s">
        <v>91</v>
      </c>
      <c r="Q7" s="22" t="s">
        <v>93</v>
      </c>
      <c r="R7" s="22" t="s">
        <v>95</v>
      </c>
      <c r="S7" s="22" t="s">
        <v>96</v>
      </c>
      <c r="T7" s="22" t="s">
        <v>97</v>
      </c>
      <c r="U7" s="22" t="s">
        <v>98</v>
      </c>
      <c r="V7" s="22" t="s">
        <v>99</v>
      </c>
      <c r="W7" s="22" t="s">
        <v>103</v>
      </c>
    </row>
    <row r="8" spans="1:23" ht="5.25" customHeight="1">
      <c r="C8" s="7"/>
      <c r="D8" s="7"/>
      <c r="E8" s="7"/>
      <c r="F8" s="7"/>
      <c r="G8" s="7"/>
      <c r="H8" s="7"/>
      <c r="I8" s="4"/>
      <c r="J8" s="7"/>
      <c r="K8" s="7"/>
      <c r="L8" s="7"/>
    </row>
    <row r="9" spans="1:23" s="4" customFormat="1" ht="12" customHeight="1">
      <c r="A9" s="2"/>
      <c r="B9" s="8" t="s">
        <v>3</v>
      </c>
      <c r="C9" s="73">
        <v>43138</v>
      </c>
      <c r="D9" s="73">
        <v>66046</v>
      </c>
      <c r="E9" s="73">
        <v>61888</v>
      </c>
      <c r="F9" s="73">
        <v>64861</v>
      </c>
      <c r="G9" s="73">
        <v>72755</v>
      </c>
      <c r="H9" s="73">
        <v>79177</v>
      </c>
      <c r="I9" s="73">
        <v>105118</v>
      </c>
      <c r="J9" s="73">
        <v>165510.06887059801</v>
      </c>
      <c r="K9" s="73">
        <v>194535.119049723</v>
      </c>
      <c r="L9" s="73">
        <v>220379</v>
      </c>
      <c r="M9" s="73">
        <v>214573</v>
      </c>
      <c r="N9" s="73">
        <v>261839.63683497303</v>
      </c>
      <c r="O9" s="74">
        <v>214157</v>
      </c>
      <c r="P9" s="74">
        <v>299783</v>
      </c>
      <c r="Q9" s="74">
        <v>290018</v>
      </c>
      <c r="R9" s="74">
        <v>268531</v>
      </c>
      <c r="S9" s="74">
        <v>218996</v>
      </c>
      <c r="T9" s="74">
        <v>265085</v>
      </c>
      <c r="U9" s="74">
        <v>250075</v>
      </c>
      <c r="V9" s="74">
        <v>331164</v>
      </c>
      <c r="W9" s="74">
        <v>184623</v>
      </c>
    </row>
    <row r="10" spans="1:23" s="4" customFormat="1" ht="12" customHeight="1">
      <c r="A10" s="2"/>
      <c r="B10" s="11" t="s">
        <v>4</v>
      </c>
      <c r="C10" s="12">
        <v>-22181</v>
      </c>
      <c r="D10" s="12">
        <v>-33655</v>
      </c>
      <c r="E10" s="12">
        <v>-31921</v>
      </c>
      <c r="F10" s="12">
        <v>-30778</v>
      </c>
      <c r="G10" s="12">
        <v>-39145</v>
      </c>
      <c r="H10" s="12">
        <v>-42759</v>
      </c>
      <c r="I10" s="12">
        <v>-52932</v>
      </c>
      <c r="J10" s="12">
        <v>-82717</v>
      </c>
      <c r="K10" s="12">
        <v>-112839</v>
      </c>
      <c r="L10" s="12">
        <v>-128832</v>
      </c>
      <c r="M10" s="12">
        <v>-126891</v>
      </c>
      <c r="N10" s="12">
        <v>-143863.782815182</v>
      </c>
      <c r="O10" s="75">
        <v>-123317</v>
      </c>
      <c r="P10" s="75">
        <v>-170566</v>
      </c>
      <c r="Q10" s="75">
        <v>-165540</v>
      </c>
      <c r="R10" s="75">
        <v>-157844</v>
      </c>
      <c r="S10" s="75">
        <v>-164164</v>
      </c>
      <c r="T10" s="75">
        <v>-199358</v>
      </c>
      <c r="U10" s="75">
        <v>-188433</v>
      </c>
      <c r="V10" s="75">
        <v>-204324</v>
      </c>
      <c r="W10" s="75">
        <f>-132665</f>
        <v>-132665</v>
      </c>
    </row>
    <row r="11" spans="1:23" s="4" customFormat="1" ht="12" customHeight="1">
      <c r="A11" s="2"/>
      <c r="B11" s="8" t="s">
        <v>53</v>
      </c>
      <c r="C11" s="74">
        <f t="shared" ref="C11:N11" si="0">SUM(C9:C10)</f>
        <v>20957</v>
      </c>
      <c r="D11" s="74">
        <f t="shared" si="0"/>
        <v>32391</v>
      </c>
      <c r="E11" s="74">
        <f t="shared" si="0"/>
        <v>29967</v>
      </c>
      <c r="F11" s="74">
        <f t="shared" si="0"/>
        <v>34083</v>
      </c>
      <c r="G11" s="74">
        <f t="shared" si="0"/>
        <v>33610</v>
      </c>
      <c r="H11" s="74">
        <f t="shared" si="0"/>
        <v>36418</v>
      </c>
      <c r="I11" s="74">
        <f t="shared" si="0"/>
        <v>52186</v>
      </c>
      <c r="J11" s="74">
        <f t="shared" si="0"/>
        <v>82793.068870598014</v>
      </c>
      <c r="K11" s="74">
        <f t="shared" si="0"/>
        <v>81696.119049722998</v>
      </c>
      <c r="L11" s="74">
        <f t="shared" si="0"/>
        <v>91547</v>
      </c>
      <c r="M11" s="74">
        <f t="shared" si="0"/>
        <v>87682</v>
      </c>
      <c r="N11" s="74">
        <f t="shared" si="0"/>
        <v>117975.85401979103</v>
      </c>
      <c r="O11" s="74">
        <f t="shared" ref="O11:T11" si="1">SUM(O9:O10)</f>
        <v>90840</v>
      </c>
      <c r="P11" s="74">
        <f t="shared" si="1"/>
        <v>129217</v>
      </c>
      <c r="Q11" s="74">
        <f t="shared" si="1"/>
        <v>124478</v>
      </c>
      <c r="R11" s="74">
        <f t="shared" si="1"/>
        <v>110687</v>
      </c>
      <c r="S11" s="74">
        <f t="shared" si="1"/>
        <v>54832</v>
      </c>
      <c r="T11" s="74">
        <f t="shared" si="1"/>
        <v>65727</v>
      </c>
      <c r="U11" s="74">
        <f t="shared" ref="U11:V11" si="2">SUM(U9:U10)</f>
        <v>61642</v>
      </c>
      <c r="V11" s="74">
        <f t="shared" si="2"/>
        <v>126840</v>
      </c>
      <c r="W11" s="74">
        <v>51958</v>
      </c>
    </row>
    <row r="12" spans="1:23" s="4" customFormat="1" ht="12" customHeight="1">
      <c r="A12" s="2"/>
      <c r="B12" s="14" t="s">
        <v>49</v>
      </c>
      <c r="C12" s="76">
        <f t="shared" ref="C12:M12" si="3">C11/C9</f>
        <v>0.48581297232138715</v>
      </c>
      <c r="D12" s="76">
        <f t="shared" si="3"/>
        <v>0.49043091178875331</v>
      </c>
      <c r="E12" s="76">
        <f t="shared" si="3"/>
        <v>0.48421341778697002</v>
      </c>
      <c r="F12" s="76">
        <f t="shared" si="3"/>
        <v>0.52547755970459908</v>
      </c>
      <c r="G12" s="76">
        <f t="shared" si="3"/>
        <v>0.46196137722493297</v>
      </c>
      <c r="H12" s="76">
        <f t="shared" si="3"/>
        <v>0.45995680563800095</v>
      </c>
      <c r="I12" s="76">
        <f t="shared" si="3"/>
        <v>0.49645160676572997</v>
      </c>
      <c r="J12" s="76">
        <f t="shared" si="3"/>
        <v>0.50022980133812123</v>
      </c>
      <c r="K12" s="76">
        <f t="shared" si="3"/>
        <v>0.41995563294071103</v>
      </c>
      <c r="L12" s="76">
        <f t="shared" si="3"/>
        <v>0.41540709414236382</v>
      </c>
      <c r="M12" s="76">
        <f t="shared" si="3"/>
        <v>0.40863482357985392</v>
      </c>
      <c r="N12" s="76">
        <f t="shared" ref="N12:S12" si="4">N11/N9</f>
        <v>0.45056529808031492</v>
      </c>
      <c r="O12" s="76">
        <f t="shared" si="4"/>
        <v>0.42417478765578526</v>
      </c>
      <c r="P12" s="76">
        <f t="shared" si="4"/>
        <v>0.43103511540013945</v>
      </c>
      <c r="Q12" s="76">
        <f t="shared" si="4"/>
        <v>0.42920784227185899</v>
      </c>
      <c r="R12" s="76">
        <f t="shared" si="4"/>
        <v>0.41219449523518698</v>
      </c>
      <c r="S12" s="76">
        <f t="shared" si="4"/>
        <v>0.25037900235620741</v>
      </c>
      <c r="T12" s="76">
        <f t="shared" ref="T12:U12" si="5">T11/T9</f>
        <v>0.24794688496142747</v>
      </c>
      <c r="U12" s="76">
        <f t="shared" si="5"/>
        <v>0.24649405178446465</v>
      </c>
      <c r="V12" s="76">
        <f t="shared" ref="V12:W12" si="6">V11/V9</f>
        <v>0.38301264630213427</v>
      </c>
      <c r="W12" s="76">
        <f t="shared" si="6"/>
        <v>0.28142755777990824</v>
      </c>
    </row>
    <row r="13" spans="1:23" s="4" customFormat="1" ht="12" customHeight="1">
      <c r="A13" s="2"/>
      <c r="B13" s="17" t="s">
        <v>67</v>
      </c>
      <c r="C13" s="12">
        <v>-24133</v>
      </c>
      <c r="D13" s="77">
        <v>-30979</v>
      </c>
      <c r="E13" s="77">
        <v>-27553</v>
      </c>
      <c r="F13" s="77">
        <v>-34283</v>
      </c>
      <c r="G13" s="12">
        <v>-45662</v>
      </c>
      <c r="H13" s="12">
        <v>-51559</v>
      </c>
      <c r="I13" s="77">
        <v>-61602</v>
      </c>
      <c r="J13" s="77">
        <v>-90146</v>
      </c>
      <c r="K13" s="77">
        <v>-104900</v>
      </c>
      <c r="L13" s="77">
        <v>-117369</v>
      </c>
      <c r="M13" s="77">
        <v>-105622</v>
      </c>
      <c r="N13" s="77">
        <v>-147506.12002233398</v>
      </c>
      <c r="O13" s="75">
        <v>-112447</v>
      </c>
      <c r="P13" s="75">
        <v>-133538</v>
      </c>
      <c r="Q13" s="75">
        <v>-114305</v>
      </c>
      <c r="R13" s="75">
        <v>-127654</v>
      </c>
      <c r="S13" s="75">
        <v>-110400</v>
      </c>
      <c r="T13" s="75">
        <v>-1549617</v>
      </c>
      <c r="U13" s="75">
        <v>-110824</v>
      </c>
      <c r="V13" s="75">
        <v>-109510</v>
      </c>
      <c r="W13" s="75">
        <f>-4449-57369</f>
        <v>-61818</v>
      </c>
    </row>
    <row r="14" spans="1:23" s="4" customFormat="1" ht="12" customHeight="1">
      <c r="A14" s="2"/>
      <c r="B14" s="17" t="s">
        <v>52</v>
      </c>
      <c r="C14" s="77">
        <v>1734</v>
      </c>
      <c r="D14" s="77">
        <v>1555</v>
      </c>
      <c r="E14" s="77">
        <v>-1780</v>
      </c>
      <c r="F14" s="77">
        <v>3171.0011000000004</v>
      </c>
      <c r="G14" s="77">
        <v>18521</v>
      </c>
      <c r="H14" s="77">
        <v>-23</v>
      </c>
      <c r="I14" s="77">
        <v>147</v>
      </c>
      <c r="J14" s="77">
        <v>-3582</v>
      </c>
      <c r="K14" s="77">
        <v>-1186</v>
      </c>
      <c r="L14" s="77">
        <v>9388</v>
      </c>
      <c r="M14" s="77">
        <v>508</v>
      </c>
      <c r="N14" s="77">
        <v>3438.3640363386003</v>
      </c>
      <c r="O14" s="75">
        <v>2609</v>
      </c>
      <c r="P14" s="75">
        <v>2320</v>
      </c>
      <c r="Q14" s="75">
        <v>2045</v>
      </c>
      <c r="R14" s="75">
        <v>7031</v>
      </c>
      <c r="S14" s="83">
        <v>634</v>
      </c>
      <c r="T14" s="75">
        <v>-3319</v>
      </c>
      <c r="U14" s="75">
        <v>1543</v>
      </c>
      <c r="V14" s="75">
        <v>-14435</v>
      </c>
      <c r="W14" s="75">
        <f>4671-643</f>
        <v>4028</v>
      </c>
    </row>
    <row r="15" spans="1:23" s="4" customFormat="1" ht="22.5" customHeight="1">
      <c r="A15" s="2"/>
      <c r="B15" s="8" t="s">
        <v>92</v>
      </c>
      <c r="C15" s="74">
        <f t="shared" ref="C15:L15" si="7">SUM(C11,C13:C14)</f>
        <v>-1442</v>
      </c>
      <c r="D15" s="74">
        <f t="shared" si="7"/>
        <v>2967</v>
      </c>
      <c r="E15" s="74">
        <f t="shared" si="7"/>
        <v>634</v>
      </c>
      <c r="F15" s="74">
        <f t="shared" si="7"/>
        <v>2971.0011000000004</v>
      </c>
      <c r="G15" s="74">
        <f t="shared" si="7"/>
        <v>6469</v>
      </c>
      <c r="H15" s="74">
        <f t="shared" si="7"/>
        <v>-15164</v>
      </c>
      <c r="I15" s="74">
        <f t="shared" si="7"/>
        <v>-9269</v>
      </c>
      <c r="J15" s="74">
        <f t="shared" si="7"/>
        <v>-10934.931129401986</v>
      </c>
      <c r="K15" s="74">
        <f t="shared" si="7"/>
        <v>-24389.880950277002</v>
      </c>
      <c r="L15" s="74">
        <f t="shared" si="7"/>
        <v>-16434</v>
      </c>
      <c r="M15" s="74">
        <f t="shared" ref="M15:R15" si="8">SUM(M11,M13:M14)</f>
        <v>-17432</v>
      </c>
      <c r="N15" s="74">
        <f t="shared" si="8"/>
        <v>-26091.90196620435</v>
      </c>
      <c r="O15" s="74">
        <f t="shared" si="8"/>
        <v>-18998</v>
      </c>
      <c r="P15" s="74">
        <f t="shared" si="8"/>
        <v>-2001</v>
      </c>
      <c r="Q15" s="74">
        <f t="shared" si="8"/>
        <v>12218</v>
      </c>
      <c r="R15" s="74">
        <f t="shared" si="8"/>
        <v>-9936</v>
      </c>
      <c r="S15" s="74">
        <v>-54934</v>
      </c>
      <c r="T15" s="74">
        <v>-1487209</v>
      </c>
      <c r="U15" s="74">
        <v>-47639</v>
      </c>
      <c r="V15" s="74">
        <v>2895</v>
      </c>
      <c r="W15" s="74">
        <f>-5832</f>
        <v>-5832</v>
      </c>
    </row>
    <row r="16" spans="1:23" s="4" customFormat="1" ht="12" customHeight="1">
      <c r="A16" s="2"/>
      <c r="B16" s="17" t="s">
        <v>55</v>
      </c>
      <c r="C16" s="12">
        <v>-6468</v>
      </c>
      <c r="D16" s="77">
        <v>-6616</v>
      </c>
      <c r="E16" s="77">
        <v>-1855</v>
      </c>
      <c r="F16" s="77">
        <v>2568</v>
      </c>
      <c r="G16" s="12">
        <v>-4323</v>
      </c>
      <c r="H16" s="12">
        <v>-7727</v>
      </c>
      <c r="I16" s="77">
        <v>-9934</v>
      </c>
      <c r="J16" s="77">
        <v>-17752</v>
      </c>
      <c r="K16" s="77">
        <v>-43301</v>
      </c>
      <c r="L16" s="77">
        <v>-54889</v>
      </c>
      <c r="M16" s="77">
        <v>-66681</v>
      </c>
      <c r="N16" s="77">
        <v>-54898</v>
      </c>
      <c r="O16" s="75">
        <v>-71881</v>
      </c>
      <c r="P16" s="75">
        <v>-68942</v>
      </c>
      <c r="Q16" s="75">
        <v>-67649</v>
      </c>
      <c r="R16" s="75">
        <v>-125956</v>
      </c>
      <c r="S16" s="75">
        <v>-55551</v>
      </c>
      <c r="T16" s="75">
        <v>-64733</v>
      </c>
      <c r="U16" s="75">
        <v>-55857</v>
      </c>
      <c r="V16" s="75">
        <v>-57987</v>
      </c>
      <c r="W16" s="75">
        <f>-40538</f>
        <v>-40538</v>
      </c>
    </row>
    <row r="17" spans="1:23">
      <c r="B17" s="17" t="s">
        <v>56</v>
      </c>
      <c r="C17" s="12">
        <v>7</v>
      </c>
      <c r="D17" s="12">
        <v>350</v>
      </c>
      <c r="E17" s="12">
        <v>686</v>
      </c>
      <c r="F17" s="12">
        <v>-1024</v>
      </c>
      <c r="G17" s="12">
        <v>1703</v>
      </c>
      <c r="H17" s="12">
        <v>7998</v>
      </c>
      <c r="I17" s="12">
        <v>15821</v>
      </c>
      <c r="J17" s="12">
        <v>5140</v>
      </c>
      <c r="K17" s="12">
        <v>8455</v>
      </c>
      <c r="L17" s="12">
        <v>10492</v>
      </c>
      <c r="M17" s="12">
        <v>12200</v>
      </c>
      <c r="N17" s="12">
        <v>9596</v>
      </c>
      <c r="O17" s="75">
        <v>11365</v>
      </c>
      <c r="P17" s="75">
        <v>18799</v>
      </c>
      <c r="Q17" s="75">
        <v>4025.0000000000005</v>
      </c>
      <c r="R17" s="75">
        <v>28133</v>
      </c>
      <c r="S17" s="81">
        <v>20626</v>
      </c>
      <c r="T17" s="81">
        <v>19143</v>
      </c>
      <c r="U17" s="81">
        <v>9657</v>
      </c>
      <c r="V17" s="81">
        <v>28580</v>
      </c>
      <c r="W17" s="81">
        <f>3030</f>
        <v>3030</v>
      </c>
    </row>
    <row r="18" spans="1:23">
      <c r="A18" s="19"/>
      <c r="B18" s="8" t="s">
        <v>57</v>
      </c>
      <c r="C18" s="74">
        <f t="shared" ref="C18:N18" si="9">SUM(C16:C17)</f>
        <v>-6461</v>
      </c>
      <c r="D18" s="74">
        <f t="shared" si="9"/>
        <v>-6266</v>
      </c>
      <c r="E18" s="74">
        <f t="shared" si="9"/>
        <v>-1169</v>
      </c>
      <c r="F18" s="74">
        <f t="shared" si="9"/>
        <v>1544</v>
      </c>
      <c r="G18" s="74">
        <f t="shared" si="9"/>
        <v>-2620</v>
      </c>
      <c r="H18" s="74">
        <f t="shared" si="9"/>
        <v>271</v>
      </c>
      <c r="I18" s="74">
        <f t="shared" si="9"/>
        <v>5887</v>
      </c>
      <c r="J18" s="74">
        <f t="shared" si="9"/>
        <v>-12612</v>
      </c>
      <c r="K18" s="74">
        <f t="shared" si="9"/>
        <v>-34846</v>
      </c>
      <c r="L18" s="74">
        <f t="shared" si="9"/>
        <v>-44397</v>
      </c>
      <c r="M18" s="74">
        <f t="shared" si="9"/>
        <v>-54481</v>
      </c>
      <c r="N18" s="74">
        <f t="shared" si="9"/>
        <v>-45302</v>
      </c>
      <c r="O18" s="74">
        <f t="shared" ref="O18:T18" si="10">SUM(O16:O17)</f>
        <v>-60516</v>
      </c>
      <c r="P18" s="74">
        <f t="shared" si="10"/>
        <v>-50143</v>
      </c>
      <c r="Q18" s="74">
        <f t="shared" si="10"/>
        <v>-63624</v>
      </c>
      <c r="R18" s="74">
        <f t="shared" si="10"/>
        <v>-97823</v>
      </c>
      <c r="S18" s="74">
        <f t="shared" si="10"/>
        <v>-34925</v>
      </c>
      <c r="T18" s="74">
        <f t="shared" si="10"/>
        <v>-45590</v>
      </c>
      <c r="U18" s="74">
        <f t="shared" ref="U18:W18" si="11">SUM(U16:U17)</f>
        <v>-46200</v>
      </c>
      <c r="V18" s="74">
        <f t="shared" si="11"/>
        <v>-29407</v>
      </c>
      <c r="W18" s="74">
        <f t="shared" si="11"/>
        <v>-37508</v>
      </c>
    </row>
    <row r="19" spans="1:23" ht="24">
      <c r="B19" s="11" t="s">
        <v>58</v>
      </c>
      <c r="C19" s="12">
        <v>27</v>
      </c>
      <c r="D19" s="12">
        <v>127</v>
      </c>
      <c r="E19" s="12">
        <v>103</v>
      </c>
      <c r="F19" s="12">
        <v>431</v>
      </c>
      <c r="G19" s="12">
        <v>93</v>
      </c>
      <c r="H19" s="12">
        <v>63</v>
      </c>
      <c r="I19" s="12">
        <v>58</v>
      </c>
      <c r="J19" s="12">
        <v>361</v>
      </c>
      <c r="K19" s="12">
        <v>20</v>
      </c>
      <c r="L19" s="12">
        <v>-20</v>
      </c>
      <c r="M19" s="12">
        <v>0</v>
      </c>
      <c r="N19" s="12">
        <v>0</v>
      </c>
      <c r="O19" s="75">
        <v>0</v>
      </c>
      <c r="P19" s="78">
        <v>0</v>
      </c>
      <c r="Q19" s="78">
        <v>0</v>
      </c>
      <c r="R19" s="74">
        <v>0</v>
      </c>
      <c r="S19" s="74">
        <v>0</v>
      </c>
      <c r="T19" s="74">
        <v>0</v>
      </c>
      <c r="U19" s="74">
        <v>0</v>
      </c>
      <c r="V19" s="74">
        <v>0</v>
      </c>
      <c r="W19" s="74">
        <v>0</v>
      </c>
    </row>
    <row r="20" spans="1:23">
      <c r="B20" s="8" t="s">
        <v>59</v>
      </c>
      <c r="C20" s="74">
        <f>SUM(C18,C15,C19)</f>
        <v>-7876</v>
      </c>
      <c r="D20" s="74">
        <f t="shared" ref="D20:S20" si="12">SUM(D18,D15,D19)</f>
        <v>-3172</v>
      </c>
      <c r="E20" s="74">
        <f t="shared" si="12"/>
        <v>-432</v>
      </c>
      <c r="F20" s="74">
        <f t="shared" si="12"/>
        <v>4946.0011000000004</v>
      </c>
      <c r="G20" s="74">
        <f t="shared" si="12"/>
        <v>3942</v>
      </c>
      <c r="H20" s="74">
        <f t="shared" si="12"/>
        <v>-14830</v>
      </c>
      <c r="I20" s="74">
        <f t="shared" si="12"/>
        <v>-3324</v>
      </c>
      <c r="J20" s="74">
        <f t="shared" si="12"/>
        <v>-23185.931129401986</v>
      </c>
      <c r="K20" s="74">
        <f t="shared" si="12"/>
        <v>-59215.880950277002</v>
      </c>
      <c r="L20" s="74">
        <f t="shared" si="12"/>
        <v>-60851</v>
      </c>
      <c r="M20" s="74">
        <f t="shared" si="12"/>
        <v>-71913</v>
      </c>
      <c r="N20" s="74">
        <f t="shared" si="12"/>
        <v>-71393.901966204343</v>
      </c>
      <c r="O20" s="74">
        <f t="shared" si="12"/>
        <v>-79514</v>
      </c>
      <c r="P20" s="74">
        <f t="shared" si="12"/>
        <v>-52144</v>
      </c>
      <c r="Q20" s="74">
        <f t="shared" si="12"/>
        <v>-51406</v>
      </c>
      <c r="R20" s="74">
        <f t="shared" si="12"/>
        <v>-107759</v>
      </c>
      <c r="S20" s="74">
        <f t="shared" si="12"/>
        <v>-89859</v>
      </c>
      <c r="T20" s="74">
        <f t="shared" ref="T20:U20" si="13">SUM(T18,T15,T19)</f>
        <v>-1532799</v>
      </c>
      <c r="U20" s="74">
        <f t="shared" si="13"/>
        <v>-93839</v>
      </c>
      <c r="V20" s="74">
        <f t="shared" ref="V20:W20" si="14">SUM(V18,V15,V19)</f>
        <v>-26512</v>
      </c>
      <c r="W20" s="74">
        <f t="shared" si="14"/>
        <v>-43340</v>
      </c>
    </row>
    <row r="21" spans="1:23">
      <c r="B21" s="17" t="s">
        <v>60</v>
      </c>
      <c r="C21" s="12">
        <v>0</v>
      </c>
      <c r="D21" s="12">
        <v>0</v>
      </c>
      <c r="E21" s="12">
        <v>0</v>
      </c>
      <c r="F21" s="12">
        <v>0</v>
      </c>
      <c r="G21" s="12">
        <v>-75</v>
      </c>
      <c r="H21" s="12">
        <v>166</v>
      </c>
      <c r="I21" s="12">
        <v>-484</v>
      </c>
      <c r="J21" s="12">
        <v>-1275</v>
      </c>
      <c r="K21" s="12">
        <v>-355</v>
      </c>
      <c r="L21" s="12">
        <v>-142</v>
      </c>
      <c r="M21" s="12">
        <v>-955</v>
      </c>
      <c r="N21" s="12">
        <v>-81</v>
      </c>
      <c r="O21" s="75">
        <v>-407</v>
      </c>
      <c r="P21" s="75">
        <v>-231</v>
      </c>
      <c r="Q21" s="75">
        <v>-1002</v>
      </c>
      <c r="R21" s="75">
        <v>-2409</v>
      </c>
      <c r="S21" s="75">
        <v>-488</v>
      </c>
      <c r="T21" s="75">
        <v>-2828</v>
      </c>
      <c r="U21" s="75">
        <v>418</v>
      </c>
      <c r="V21" s="75">
        <v>-10236</v>
      </c>
      <c r="W21" s="75">
        <f>-1662+222</f>
        <v>-1440</v>
      </c>
    </row>
    <row r="22" spans="1:23">
      <c r="B22" s="8" t="s">
        <v>61</v>
      </c>
      <c r="C22" s="74">
        <f t="shared" ref="C22:N22" si="15">C20+C21</f>
        <v>-7876</v>
      </c>
      <c r="D22" s="74">
        <f t="shared" si="15"/>
        <v>-3172</v>
      </c>
      <c r="E22" s="74">
        <f t="shared" si="15"/>
        <v>-432</v>
      </c>
      <c r="F22" s="74">
        <f t="shared" si="15"/>
        <v>4946.0011000000004</v>
      </c>
      <c r="G22" s="74">
        <f t="shared" si="15"/>
        <v>3867</v>
      </c>
      <c r="H22" s="74">
        <f t="shared" si="15"/>
        <v>-14664</v>
      </c>
      <c r="I22" s="74">
        <f t="shared" si="15"/>
        <v>-3808</v>
      </c>
      <c r="J22" s="74">
        <f t="shared" si="15"/>
        <v>-24460.931129401986</v>
      </c>
      <c r="K22" s="74">
        <f t="shared" si="15"/>
        <v>-59570.880950277002</v>
      </c>
      <c r="L22" s="74">
        <f t="shared" si="15"/>
        <v>-60993</v>
      </c>
      <c r="M22" s="74">
        <f t="shared" si="15"/>
        <v>-72868</v>
      </c>
      <c r="N22" s="74">
        <f t="shared" si="15"/>
        <v>-71474.901966204343</v>
      </c>
      <c r="O22" s="74">
        <f>SUM(O20:O21)</f>
        <v>-79921</v>
      </c>
      <c r="P22" s="74">
        <f>SUM(P20:P21)</f>
        <v>-52375</v>
      </c>
      <c r="Q22" s="74">
        <f t="shared" ref="Q22:S22" si="16">SUM(Q20:Q21)</f>
        <v>-52408</v>
      </c>
      <c r="R22" s="74">
        <f t="shared" si="16"/>
        <v>-110168</v>
      </c>
      <c r="S22" s="74">
        <f t="shared" si="16"/>
        <v>-90347</v>
      </c>
      <c r="T22" s="74">
        <f t="shared" ref="T22:U22" si="17">SUM(T20:T21)</f>
        <v>-1535627</v>
      </c>
      <c r="U22" s="74">
        <f t="shared" si="17"/>
        <v>-93421</v>
      </c>
      <c r="V22" s="74">
        <f t="shared" ref="V22:W22" si="18">SUM(V20:V21)</f>
        <v>-36748</v>
      </c>
      <c r="W22" s="74">
        <f t="shared" si="18"/>
        <v>-44780</v>
      </c>
    </row>
    <row r="23" spans="1:23">
      <c r="B23" s="14" t="s">
        <v>1</v>
      </c>
      <c r="C23" s="69">
        <f t="shared" ref="C23:N23" si="19">C22/C9</f>
        <v>-0.18257684639992583</v>
      </c>
      <c r="D23" s="69">
        <f t="shared" si="19"/>
        <v>-4.8027132604548342E-2</v>
      </c>
      <c r="E23" s="69">
        <f t="shared" si="19"/>
        <v>-6.980351602895553E-3</v>
      </c>
      <c r="F23" s="69">
        <f t="shared" si="19"/>
        <v>7.625539384221644E-2</v>
      </c>
      <c r="G23" s="69">
        <f t="shared" si="19"/>
        <v>5.315098618651639E-2</v>
      </c>
      <c r="H23" s="69">
        <f t="shared" si="19"/>
        <v>-0.18520529951879966</v>
      </c>
      <c r="I23" s="69">
        <f t="shared" si="19"/>
        <v>-3.622595559276242E-2</v>
      </c>
      <c r="J23" s="69">
        <f t="shared" si="19"/>
        <v>-0.14779119661007731</v>
      </c>
      <c r="K23" s="69">
        <f t="shared" si="19"/>
        <v>-0.30622173128056501</v>
      </c>
      <c r="L23" s="69">
        <f t="shared" si="19"/>
        <v>-0.27676411999328432</v>
      </c>
      <c r="M23" s="69">
        <f t="shared" si="19"/>
        <v>-0.33959538245725229</v>
      </c>
      <c r="N23" s="69">
        <f t="shared" si="19"/>
        <v>-0.27297204819777571</v>
      </c>
      <c r="O23" s="69">
        <f>O22/O9</f>
        <v>-0.37318882875647308</v>
      </c>
      <c r="P23" s="69">
        <f>P22/P9</f>
        <v>-0.17470970668783753</v>
      </c>
      <c r="Q23" s="69">
        <f t="shared" ref="Q23:S23" si="20">Q22/Q9</f>
        <v>-0.18070602514326697</v>
      </c>
      <c r="R23" s="69">
        <f t="shared" si="20"/>
        <v>-0.41026175748796229</v>
      </c>
      <c r="S23" s="69">
        <f t="shared" si="20"/>
        <v>-0.41255091417194834</v>
      </c>
      <c r="T23" s="69">
        <f t="shared" ref="T23:U23" si="21">T22/T9</f>
        <v>-5.7929607484391799</v>
      </c>
      <c r="U23" s="69">
        <f t="shared" si="21"/>
        <v>-0.37357192842147358</v>
      </c>
      <c r="V23" s="69">
        <f t="shared" ref="V23:W23" si="22">V22/V9</f>
        <v>-0.1109661678201737</v>
      </c>
      <c r="W23" s="69">
        <f t="shared" si="22"/>
        <v>-0.24254832821479447</v>
      </c>
    </row>
    <row r="24" spans="1:23">
      <c r="B24" s="8" t="s">
        <v>71</v>
      </c>
      <c r="C24" s="70">
        <v>1265.9988999999941</v>
      </c>
      <c r="D24" s="70">
        <v>7069</v>
      </c>
      <c r="E24" s="70">
        <v>4386.064183333332</v>
      </c>
      <c r="F24" s="70">
        <v>7961.6877899999999</v>
      </c>
      <c r="G24" s="70">
        <v>1531</v>
      </c>
      <c r="H24" s="70">
        <v>2064</v>
      </c>
      <c r="I24" s="70">
        <v>4359</v>
      </c>
      <c r="J24" s="70">
        <v>17671.2026883209</v>
      </c>
      <c r="K24" s="70">
        <v>16630.027515164002</v>
      </c>
      <c r="L24" s="70">
        <v>18768.593196978396</v>
      </c>
      <c r="M24" s="70">
        <v>24567.371848090479</v>
      </c>
      <c r="N24" s="70">
        <v>43115</v>
      </c>
      <c r="O24" s="74">
        <v>26039.153764278821</v>
      </c>
      <c r="P24" s="74">
        <v>52930.1486886079</v>
      </c>
      <c r="Q24" s="74">
        <v>64953.576411199065</v>
      </c>
      <c r="R24" s="74">
        <v>64037.427971467165</v>
      </c>
      <c r="S24" s="74">
        <v>-5536.0609556781128</v>
      </c>
      <c r="T24" s="74">
        <v>-25200</v>
      </c>
      <c r="U24" s="74">
        <f>-5443463.18/1000</f>
        <v>-5443.4631799999997</v>
      </c>
      <c r="V24" s="85" t="s">
        <v>102</v>
      </c>
      <c r="W24" s="85" t="s">
        <v>102</v>
      </c>
    </row>
    <row r="25" spans="1:23">
      <c r="B25" s="14" t="s">
        <v>72</v>
      </c>
      <c r="C25" s="69">
        <f t="shared" ref="C25:P25" si="23">C24/C9</f>
        <v>2.9347649404237428E-2</v>
      </c>
      <c r="D25" s="69">
        <f t="shared" si="23"/>
        <v>0.10703146291978319</v>
      </c>
      <c r="E25" s="69">
        <f t="shared" si="23"/>
        <v>7.0870995723457411E-2</v>
      </c>
      <c r="F25" s="69">
        <f t="shared" si="23"/>
        <v>0.12275000061670341</v>
      </c>
      <c r="G25" s="69">
        <f t="shared" si="23"/>
        <v>2.1043227269603462E-2</v>
      </c>
      <c r="H25" s="69">
        <f t="shared" si="23"/>
        <v>2.6068176364348234E-2</v>
      </c>
      <c r="I25" s="69">
        <f t="shared" si="23"/>
        <v>4.1467683936147949E-2</v>
      </c>
      <c r="J25" s="69">
        <f t="shared" si="23"/>
        <v>0.10676814292269378</v>
      </c>
      <c r="K25" s="69">
        <f t="shared" si="23"/>
        <v>8.5485991405558917E-2</v>
      </c>
      <c r="L25" s="69">
        <f t="shared" si="23"/>
        <v>8.516507106837945E-2</v>
      </c>
      <c r="M25" s="69">
        <f t="shared" si="23"/>
        <v>0.11449423668444063</v>
      </c>
      <c r="N25" s="69">
        <f t="shared" si="23"/>
        <v>0.16466185380165971</v>
      </c>
      <c r="O25" s="69">
        <f t="shared" si="23"/>
        <v>0.12158908541060447</v>
      </c>
      <c r="P25" s="69">
        <f t="shared" si="23"/>
        <v>0.17656154181060266</v>
      </c>
      <c r="Q25" s="69">
        <f>Q24/Q9</f>
        <v>0.22396394848319437</v>
      </c>
      <c r="R25" s="69">
        <f>R24/R9</f>
        <v>0.23847312962550754</v>
      </c>
      <c r="S25" s="69">
        <v>-2.5000000000000001E-2</v>
      </c>
      <c r="T25" s="69">
        <v>-9.5000000000000001E-2</v>
      </c>
      <c r="U25" s="69">
        <v>-2.3E-2</v>
      </c>
      <c r="V25" s="86" t="s">
        <v>102</v>
      </c>
      <c r="W25" s="85" t="s">
        <v>102</v>
      </c>
    </row>
    <row r="26" spans="1:23" ht="24">
      <c r="B26" s="8" t="s">
        <v>100</v>
      </c>
      <c r="L26" s="84"/>
      <c r="M26" s="84"/>
      <c r="N26" s="84"/>
      <c r="O26" s="84">
        <v>-52.188999999999979</v>
      </c>
      <c r="P26" s="84">
        <v>-26.273999999999994</v>
      </c>
      <c r="Q26" s="84">
        <v>-18.984000000000037</v>
      </c>
      <c r="R26" s="84">
        <v>-35.858999999999995</v>
      </c>
      <c r="S26" s="84">
        <v>-51.336999999999982</v>
      </c>
      <c r="T26" s="84">
        <v>-103.56500000000005</v>
      </c>
      <c r="U26" s="84">
        <v>-49.587744846411049</v>
      </c>
      <c r="V26" s="84">
        <v>12.7</v>
      </c>
      <c r="W26" s="84">
        <v>1.3</v>
      </c>
    </row>
    <row r="27" spans="1:23" ht="24">
      <c r="B27" s="14" t="s">
        <v>101</v>
      </c>
      <c r="L27" s="69"/>
      <c r="M27" s="69"/>
      <c r="N27" s="69"/>
      <c r="O27" s="69">
        <v>-0.2436950461577253</v>
      </c>
      <c r="P27" s="69">
        <v>-8.7643395389331594E-2</v>
      </c>
      <c r="Q27" s="69">
        <v>-6.5458006054796736E-2</v>
      </c>
      <c r="R27" s="69">
        <v>-0.13353765487038738</v>
      </c>
      <c r="S27" s="69">
        <v>-0.23441980675446117</v>
      </c>
      <c r="T27" s="69">
        <v>-0.39068600637531381</v>
      </c>
      <c r="U27" s="69">
        <v>-0.19829149193806278</v>
      </c>
      <c r="V27" s="69">
        <v>3.7999999999999999E-2</v>
      </c>
      <c r="W27" s="69">
        <v>7.0000000000000001E-3</v>
      </c>
    </row>
    <row r="28" spans="1:23">
      <c r="M28" s="68"/>
      <c r="W28" s="82"/>
    </row>
    <row r="29" spans="1:23">
      <c r="M29" s="68"/>
    </row>
  </sheetData>
  <phoneticPr fontId="157" type="noConversion"/>
  <pageMargins left="0.511811024" right="0.511811024" top="0.78740157499999996" bottom="0.78740157499999996" header="0.31496062000000002" footer="0.31496062000000002"/>
  <pageSetup orientation="portrait" r:id="rId1"/>
  <ignoredErrors>
    <ignoredError sqref="Q15 S18"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04142"/>
  </sheetPr>
  <dimension ref="A1:W75"/>
  <sheetViews>
    <sheetView showGridLines="0" zoomScale="150" zoomScaleNormal="90" workbookViewId="0">
      <pane xSplit="2" ySplit="7" topLeftCell="D8" activePane="bottomRight" state="frozen"/>
      <selection pane="topRight" activeCell="C1" sqref="C1"/>
      <selection pane="bottomLeft" activeCell="A8" sqref="A8"/>
      <selection pane="bottomRight"/>
    </sheetView>
  </sheetViews>
  <sheetFormatPr baseColWidth="10" defaultColWidth="9.1640625" defaultRowHeight="15"/>
  <cols>
    <col min="1" max="1" width="3.5" style="6" customWidth="1"/>
    <col min="2" max="2" width="48.83203125" style="6" bestFit="1" customWidth="1"/>
    <col min="3" max="3" width="11.6640625" style="6" customWidth="1"/>
    <col min="4" max="5" width="11.5" style="6" customWidth="1"/>
    <col min="6" max="7" width="11.6640625" style="6" customWidth="1"/>
    <col min="8" max="8" width="11.5" style="6" customWidth="1"/>
    <col min="9" max="9" width="9.6640625" style="6" customWidth="1"/>
    <col min="10" max="10" width="11.6640625" style="6" customWidth="1"/>
    <col min="11" max="12" width="10" style="6" bestFit="1" customWidth="1"/>
    <col min="13" max="13" width="10.5" style="6" bestFit="1" customWidth="1"/>
    <col min="14" max="14" width="9.6640625" style="6" bestFit="1" customWidth="1"/>
    <col min="15" max="15" width="11" style="6" bestFit="1" customWidth="1"/>
    <col min="16" max="16" width="11.5" style="6" bestFit="1" customWidth="1"/>
    <col min="17" max="17" width="10" style="6" bestFit="1" customWidth="1"/>
    <col min="18" max="18" width="9.5" style="6" bestFit="1" customWidth="1"/>
    <col min="19" max="22" width="10.1640625" style="68" customWidth="1"/>
    <col min="23" max="23" width="10.83203125" style="6" customWidth="1"/>
    <col min="24" max="16384" width="9.1640625" style="6"/>
  </cols>
  <sheetData>
    <row r="1" spans="1:23">
      <c r="S1" s="6"/>
      <c r="T1" s="6"/>
      <c r="U1" s="6"/>
      <c r="V1" s="6"/>
    </row>
    <row r="2" spans="1:23">
      <c r="S2" s="6"/>
      <c r="T2" s="6"/>
      <c r="U2" s="6"/>
      <c r="V2" s="6"/>
    </row>
    <row r="3" spans="1:23">
      <c r="S3" s="6"/>
      <c r="T3" s="6"/>
      <c r="U3" s="6"/>
      <c r="V3" s="6"/>
    </row>
    <row r="4" spans="1:23">
      <c r="S4" s="6"/>
      <c r="T4" s="6"/>
      <c r="U4" s="6"/>
      <c r="V4" s="6"/>
    </row>
    <row r="5" spans="1:23">
      <c r="S5" s="6"/>
      <c r="T5" s="6"/>
      <c r="U5" s="6"/>
      <c r="V5" s="6"/>
    </row>
    <row r="6" spans="1:23">
      <c r="B6" s="3" t="s">
        <v>48</v>
      </c>
      <c r="S6" s="6"/>
      <c r="T6" s="6"/>
      <c r="U6" s="6"/>
      <c r="V6" s="6"/>
    </row>
    <row r="7" spans="1:23" ht="16" thickBot="1">
      <c r="B7" s="5" t="s">
        <v>0</v>
      </c>
      <c r="C7" s="22" t="s">
        <v>22</v>
      </c>
      <c r="D7" s="22" t="s">
        <v>23</v>
      </c>
      <c r="E7" s="22" t="s">
        <v>24</v>
      </c>
      <c r="F7" s="22" t="s">
        <v>25</v>
      </c>
      <c r="G7" s="22" t="s">
        <v>26</v>
      </c>
      <c r="H7" s="22" t="s">
        <v>70</v>
      </c>
      <c r="I7" s="22" t="s">
        <v>74</v>
      </c>
      <c r="J7" s="22" t="s">
        <v>77</v>
      </c>
      <c r="K7" s="22" t="s">
        <v>81</v>
      </c>
      <c r="L7" s="22" t="s">
        <v>82</v>
      </c>
      <c r="M7" s="22" t="s">
        <v>86</v>
      </c>
      <c r="N7" s="22" t="s">
        <v>87</v>
      </c>
      <c r="O7" s="22" t="s">
        <v>90</v>
      </c>
      <c r="P7" s="22" t="s">
        <v>91</v>
      </c>
      <c r="Q7" s="22" t="s">
        <v>93</v>
      </c>
      <c r="R7" s="22" t="s">
        <v>95</v>
      </c>
      <c r="S7" s="22" t="s">
        <v>96</v>
      </c>
      <c r="T7" s="22" t="s">
        <v>97</v>
      </c>
      <c r="U7" s="22" t="s">
        <v>98</v>
      </c>
      <c r="V7" s="22" t="s">
        <v>99</v>
      </c>
      <c r="W7" s="22" t="s">
        <v>103</v>
      </c>
    </row>
    <row r="8" spans="1:23" ht="6.75" customHeight="1">
      <c r="B8" s="8"/>
      <c r="C8" s="10"/>
      <c r="D8" s="10"/>
      <c r="E8" s="10"/>
      <c r="F8" s="10"/>
      <c r="G8" s="10"/>
      <c r="H8" s="10"/>
      <c r="I8" s="10"/>
      <c r="J8" s="10"/>
      <c r="K8" s="10"/>
      <c r="L8" s="10"/>
      <c r="S8" s="6"/>
      <c r="T8" s="6"/>
      <c r="U8" s="6"/>
      <c r="V8" s="6"/>
    </row>
    <row r="9" spans="1:23" s="4" customFormat="1" ht="15" customHeight="1">
      <c r="A9" s="2"/>
      <c r="B9" s="8" t="s">
        <v>6</v>
      </c>
      <c r="C9" s="28">
        <f t="shared" ref="C9:I9" si="0">C10+C21</f>
        <v>245399</v>
      </c>
      <c r="D9" s="28">
        <f t="shared" si="0"/>
        <v>323839.299830876</v>
      </c>
      <c r="E9" s="28">
        <f t="shared" si="0"/>
        <v>332342</v>
      </c>
      <c r="F9" s="28">
        <f t="shared" si="0"/>
        <v>420902</v>
      </c>
      <c r="G9" s="28">
        <f t="shared" si="0"/>
        <v>576775</v>
      </c>
      <c r="H9" s="28">
        <f t="shared" si="0"/>
        <v>1356273</v>
      </c>
      <c r="I9" s="28">
        <f t="shared" si="0"/>
        <v>1503452</v>
      </c>
      <c r="J9" s="28">
        <f t="shared" ref="J9:L9" si="1">J10+J21</f>
        <v>2761538</v>
      </c>
      <c r="K9" s="28">
        <f t="shared" si="1"/>
        <v>2934680</v>
      </c>
      <c r="L9" s="28">
        <f t="shared" si="1"/>
        <v>3069426</v>
      </c>
      <c r="M9" s="28">
        <v>3332615</v>
      </c>
      <c r="N9" s="28">
        <f t="shared" ref="N9:S9" si="2">N10+N21</f>
        <v>3209582</v>
      </c>
      <c r="O9" s="28">
        <f t="shared" si="2"/>
        <v>3198529</v>
      </c>
      <c r="P9" s="28">
        <f t="shared" si="2"/>
        <v>3309021</v>
      </c>
      <c r="Q9" s="28">
        <f t="shared" si="2"/>
        <v>3205789</v>
      </c>
      <c r="R9" s="28">
        <f t="shared" si="2"/>
        <v>3443461</v>
      </c>
      <c r="S9" s="28">
        <f t="shared" si="2"/>
        <v>3195459</v>
      </c>
      <c r="T9" s="28">
        <f t="shared" ref="T9:U9" si="3">T10+T21</f>
        <v>1597284</v>
      </c>
      <c r="U9" s="28">
        <f t="shared" si="3"/>
        <v>1447670.0578308771</v>
      </c>
      <c r="V9" s="28">
        <f t="shared" ref="V9:W9" si="4">V10+V21</f>
        <v>1517558</v>
      </c>
      <c r="W9" s="28">
        <f t="shared" si="4"/>
        <v>1458321</v>
      </c>
    </row>
    <row r="10" spans="1:23" s="4" customFormat="1" ht="15" customHeight="1">
      <c r="A10" s="2"/>
      <c r="B10" s="13" t="s">
        <v>7</v>
      </c>
      <c r="C10" s="29">
        <f t="shared" ref="C10:I10" si="5">SUM(C11:C19)</f>
        <v>159524</v>
      </c>
      <c r="D10" s="29">
        <f t="shared" si="5"/>
        <v>226806.37408819198</v>
      </c>
      <c r="E10" s="29">
        <f t="shared" si="5"/>
        <v>223918</v>
      </c>
      <c r="F10" s="29">
        <f t="shared" si="5"/>
        <v>231494</v>
      </c>
      <c r="G10" s="29">
        <f t="shared" si="5"/>
        <v>234932</v>
      </c>
      <c r="H10" s="29">
        <f t="shared" si="5"/>
        <v>965502</v>
      </c>
      <c r="I10" s="29">
        <f t="shared" si="5"/>
        <v>901026</v>
      </c>
      <c r="J10" s="29">
        <f>SUM(J11:J19)</f>
        <v>882799</v>
      </c>
      <c r="K10" s="29">
        <f t="shared" ref="K10" si="6">SUM(K11:K19)</f>
        <v>967694</v>
      </c>
      <c r="L10" s="29">
        <f t="shared" ref="L10:S10" si="7">SUM(L11:L20)</f>
        <v>1006671</v>
      </c>
      <c r="M10" s="29">
        <f t="shared" si="7"/>
        <v>1156204</v>
      </c>
      <c r="N10" s="29">
        <f t="shared" si="7"/>
        <v>997882</v>
      </c>
      <c r="O10" s="29">
        <f t="shared" si="7"/>
        <v>987923</v>
      </c>
      <c r="P10" s="29">
        <f t="shared" si="7"/>
        <v>926787</v>
      </c>
      <c r="Q10" s="29">
        <f t="shared" si="7"/>
        <v>867463</v>
      </c>
      <c r="R10" s="29">
        <f t="shared" si="7"/>
        <v>1131846</v>
      </c>
      <c r="S10" s="29">
        <f t="shared" si="7"/>
        <v>897366</v>
      </c>
      <c r="T10" s="29">
        <f t="shared" ref="T10:U10" si="8">SUM(T11:T20)</f>
        <v>729455</v>
      </c>
      <c r="U10" s="29">
        <f t="shared" si="8"/>
        <v>609124.05783087702</v>
      </c>
      <c r="V10" s="29">
        <f t="shared" ref="V10:W10" si="9">SUM(V11:V20)</f>
        <v>738665</v>
      </c>
      <c r="W10" s="29">
        <f t="shared" si="9"/>
        <v>714296</v>
      </c>
    </row>
    <row r="11" spans="1:23" s="4" customFormat="1" ht="15" customHeight="1">
      <c r="A11" s="2"/>
      <c r="B11" s="30" t="s">
        <v>8</v>
      </c>
      <c r="C11" s="31">
        <v>20527</v>
      </c>
      <c r="D11" s="31">
        <v>32938.094928904</v>
      </c>
      <c r="E11" s="31">
        <v>39243</v>
      </c>
      <c r="F11" s="31">
        <v>67250</v>
      </c>
      <c r="G11" s="31">
        <v>39803</v>
      </c>
      <c r="H11" s="31">
        <v>757251</v>
      </c>
      <c r="I11" s="31">
        <v>596529</v>
      </c>
      <c r="J11" s="31">
        <v>120934</v>
      </c>
      <c r="K11" s="31">
        <v>185396</v>
      </c>
      <c r="L11" s="31">
        <v>208187</v>
      </c>
      <c r="M11" s="31">
        <v>239961</v>
      </c>
      <c r="N11" s="31">
        <v>278896</v>
      </c>
      <c r="O11" s="31">
        <v>253270</v>
      </c>
      <c r="P11" s="31">
        <v>207755</v>
      </c>
      <c r="Q11" s="31">
        <v>174961</v>
      </c>
      <c r="R11" s="31">
        <v>414148</v>
      </c>
      <c r="S11" s="31">
        <v>187946</v>
      </c>
      <c r="T11" s="31">
        <v>90084</v>
      </c>
      <c r="U11" s="31">
        <v>69257</v>
      </c>
      <c r="V11" s="31">
        <v>104731</v>
      </c>
      <c r="W11" s="31">
        <v>71582</v>
      </c>
    </row>
    <row r="12" spans="1:23" s="4" customFormat="1" ht="15" customHeight="1">
      <c r="A12" s="2"/>
      <c r="B12" s="30" t="s">
        <v>75</v>
      </c>
      <c r="C12" s="31">
        <v>0</v>
      </c>
      <c r="D12" s="31">
        <v>0</v>
      </c>
      <c r="E12" s="31">
        <v>0</v>
      </c>
      <c r="F12" s="31">
        <v>0</v>
      </c>
      <c r="G12" s="31">
        <v>0</v>
      </c>
      <c r="H12" s="31">
        <v>0</v>
      </c>
      <c r="I12" s="31">
        <v>14488</v>
      </c>
      <c r="J12" s="31">
        <v>89108</v>
      </c>
      <c r="K12" s="31">
        <v>11501</v>
      </c>
      <c r="L12" s="31">
        <v>15778</v>
      </c>
      <c r="M12" s="31">
        <v>22121</v>
      </c>
      <c r="N12" s="31">
        <v>14223</v>
      </c>
      <c r="O12" s="31">
        <v>14477</v>
      </c>
      <c r="P12" s="31">
        <v>17824</v>
      </c>
      <c r="Q12" s="31">
        <v>34670</v>
      </c>
      <c r="R12" s="31">
        <v>10090</v>
      </c>
      <c r="S12" s="31">
        <v>14324</v>
      </c>
      <c r="T12" s="31">
        <v>30909</v>
      </c>
      <c r="U12" s="31">
        <v>21125</v>
      </c>
      <c r="V12" s="31">
        <v>23648</v>
      </c>
      <c r="W12" s="31">
        <v>15600</v>
      </c>
    </row>
    <row r="13" spans="1:23" s="4" customFormat="1" ht="15" customHeight="1">
      <c r="A13" s="2"/>
      <c r="B13" s="30" t="s">
        <v>27</v>
      </c>
      <c r="C13" s="31">
        <v>60413</v>
      </c>
      <c r="D13" s="31">
        <v>107434.131996732</v>
      </c>
      <c r="E13" s="31">
        <v>102165</v>
      </c>
      <c r="F13" s="31">
        <v>99804</v>
      </c>
      <c r="G13" s="31">
        <v>118195</v>
      </c>
      <c r="H13" s="31">
        <v>142376</v>
      </c>
      <c r="I13" s="31">
        <v>185573</v>
      </c>
      <c r="J13" s="31">
        <v>382810</v>
      </c>
      <c r="K13" s="31">
        <v>414465</v>
      </c>
      <c r="L13" s="31">
        <v>435962</v>
      </c>
      <c r="M13" s="31">
        <v>480558</v>
      </c>
      <c r="N13" s="31">
        <v>431452</v>
      </c>
      <c r="O13" s="31">
        <v>472970</v>
      </c>
      <c r="P13" s="31">
        <v>481455</v>
      </c>
      <c r="Q13" s="31">
        <v>430914</v>
      </c>
      <c r="R13" s="31">
        <v>495975</v>
      </c>
      <c r="S13" s="31">
        <v>504660</v>
      </c>
      <c r="T13" s="31">
        <v>439569</v>
      </c>
      <c r="U13" s="31">
        <v>365707</v>
      </c>
      <c r="V13" s="31">
        <v>450205</v>
      </c>
      <c r="W13" s="31">
        <v>450422</v>
      </c>
    </row>
    <row r="14" spans="1:23" s="4" customFormat="1" ht="15" customHeight="1">
      <c r="A14" s="2"/>
      <c r="B14" s="30" t="s">
        <v>28</v>
      </c>
      <c r="C14" s="31">
        <v>57695</v>
      </c>
      <c r="D14" s="31">
        <v>64787.215309999992</v>
      </c>
      <c r="E14" s="31">
        <v>56331</v>
      </c>
      <c r="F14" s="31">
        <v>38241</v>
      </c>
      <c r="G14" s="31">
        <v>42822</v>
      </c>
      <c r="H14" s="31">
        <v>38197</v>
      </c>
      <c r="I14" s="31">
        <v>55437</v>
      </c>
      <c r="J14" s="31">
        <v>88178</v>
      </c>
      <c r="K14" s="31">
        <v>122785</v>
      </c>
      <c r="L14" s="31">
        <v>150321</v>
      </c>
      <c r="M14" s="31">
        <v>114172</v>
      </c>
      <c r="N14" s="31">
        <v>141186</v>
      </c>
      <c r="O14" s="31">
        <v>111374</v>
      </c>
      <c r="P14" s="31">
        <v>106973</v>
      </c>
      <c r="Q14" s="31">
        <v>101959</v>
      </c>
      <c r="R14" s="31">
        <v>123559</v>
      </c>
      <c r="S14" s="31">
        <v>110013</v>
      </c>
      <c r="T14" s="31">
        <v>88991</v>
      </c>
      <c r="U14" s="31">
        <v>81286</v>
      </c>
      <c r="V14" s="31">
        <v>73063</v>
      </c>
      <c r="W14" s="31">
        <v>86792</v>
      </c>
    </row>
    <row r="15" spans="1:23" s="4" customFormat="1" ht="15" customHeight="1">
      <c r="A15" s="2"/>
      <c r="B15" s="30" t="s">
        <v>21</v>
      </c>
      <c r="C15" s="31">
        <v>16268</v>
      </c>
      <c r="D15" s="31">
        <v>16540.284387503998</v>
      </c>
      <c r="E15" s="31">
        <v>19546</v>
      </c>
      <c r="F15" s="31">
        <v>13086</v>
      </c>
      <c r="G15" s="31">
        <v>23543</v>
      </c>
      <c r="H15" s="31">
        <v>18508</v>
      </c>
      <c r="I15" s="31">
        <v>28467</v>
      </c>
      <c r="J15" s="31">
        <v>85266</v>
      </c>
      <c r="K15" s="31">
        <v>97273</v>
      </c>
      <c r="L15" s="31">
        <v>70814</v>
      </c>
      <c r="M15" s="31">
        <v>120408</v>
      </c>
      <c r="N15" s="31">
        <v>123695</v>
      </c>
      <c r="O15" s="31">
        <v>126701</v>
      </c>
      <c r="P15" s="31">
        <v>104995</v>
      </c>
      <c r="Q15" s="31">
        <v>97368</v>
      </c>
      <c r="R15" s="31">
        <v>59987</v>
      </c>
      <c r="S15" s="31">
        <v>46235</v>
      </c>
      <c r="T15" s="31">
        <v>47255</v>
      </c>
      <c r="U15" s="31">
        <f>49386934.820877/1000</f>
        <v>49386.934820877002</v>
      </c>
      <c r="V15" s="31">
        <v>58062</v>
      </c>
      <c r="W15" s="31">
        <v>60208</v>
      </c>
    </row>
    <row r="16" spans="1:23" s="4" customFormat="1" ht="15" customHeight="1">
      <c r="A16" s="2"/>
      <c r="B16" s="30" t="s">
        <v>29</v>
      </c>
      <c r="C16" s="31">
        <v>1610</v>
      </c>
      <c r="D16" s="31">
        <v>1798.3528700000002</v>
      </c>
      <c r="E16" s="31">
        <v>2012</v>
      </c>
      <c r="F16" s="31">
        <v>5752</v>
      </c>
      <c r="G16" s="31">
        <v>3743</v>
      </c>
      <c r="H16" s="31">
        <v>506</v>
      </c>
      <c r="I16" s="31">
        <v>884</v>
      </c>
      <c r="J16" s="31">
        <v>648</v>
      </c>
      <c r="K16" s="31">
        <v>958</v>
      </c>
      <c r="L16" s="31">
        <v>1797</v>
      </c>
      <c r="M16" s="31">
        <v>1207</v>
      </c>
      <c r="N16" s="31">
        <v>99</v>
      </c>
      <c r="O16" s="31">
        <v>437</v>
      </c>
      <c r="P16" s="31">
        <v>968</v>
      </c>
      <c r="Q16" s="31">
        <v>15827</v>
      </c>
      <c r="R16" s="31">
        <v>17700</v>
      </c>
      <c r="S16" s="31">
        <v>17745</v>
      </c>
      <c r="T16" s="31">
        <v>15256</v>
      </c>
      <c r="U16" s="31">
        <f>5563123.01/1000</f>
        <v>5563.1230099999993</v>
      </c>
      <c r="V16" s="31">
        <v>14110</v>
      </c>
      <c r="W16" s="31">
        <v>12802</v>
      </c>
    </row>
    <row r="17" spans="1:23" s="4" customFormat="1" ht="15" customHeight="1">
      <c r="A17" s="2"/>
      <c r="B17" s="30" t="s">
        <v>9</v>
      </c>
      <c r="C17" s="31">
        <v>974</v>
      </c>
      <c r="D17" s="31">
        <v>768.18916999999988</v>
      </c>
      <c r="E17" s="31">
        <v>706</v>
      </c>
      <c r="F17" s="31">
        <v>761</v>
      </c>
      <c r="G17" s="31">
        <v>5870</v>
      </c>
      <c r="H17" s="31">
        <v>1388</v>
      </c>
      <c r="I17" s="31">
        <v>2270</v>
      </c>
      <c r="J17" s="31">
        <v>1989</v>
      </c>
      <c r="K17" s="31">
        <v>16593</v>
      </c>
      <c r="L17" s="31">
        <v>4085</v>
      </c>
      <c r="M17" s="31">
        <v>7345</v>
      </c>
      <c r="N17" s="31">
        <v>4822</v>
      </c>
      <c r="O17" s="31">
        <v>4464</v>
      </c>
      <c r="P17" s="31">
        <v>2985</v>
      </c>
      <c r="Q17" s="31">
        <v>5727</v>
      </c>
      <c r="R17" s="31">
        <v>5397</v>
      </c>
      <c r="S17" s="31">
        <v>6703</v>
      </c>
      <c r="T17" s="31">
        <v>6418</v>
      </c>
      <c r="U17" s="31">
        <v>4070</v>
      </c>
      <c r="V17" s="31">
        <v>1985</v>
      </c>
      <c r="W17" s="31">
        <v>2210</v>
      </c>
    </row>
    <row r="18" spans="1:23" s="4" customFormat="1" ht="15" customHeight="1">
      <c r="A18" s="2"/>
      <c r="B18" s="30" t="s">
        <v>76</v>
      </c>
      <c r="C18" s="31">
        <v>0</v>
      </c>
      <c r="D18" s="31">
        <v>0</v>
      </c>
      <c r="E18" s="31">
        <v>0</v>
      </c>
      <c r="F18" s="31">
        <v>0</v>
      </c>
      <c r="G18" s="31">
        <v>0</v>
      </c>
      <c r="H18" s="31">
        <v>0</v>
      </c>
      <c r="I18" s="31">
        <v>1870</v>
      </c>
      <c r="J18" s="31">
        <v>1477</v>
      </c>
      <c r="K18" s="31">
        <v>1283</v>
      </c>
      <c r="L18" s="31">
        <v>0</v>
      </c>
      <c r="M18" s="31">
        <v>0</v>
      </c>
      <c r="N18" s="31">
        <v>0</v>
      </c>
      <c r="O18" s="31">
        <v>3250</v>
      </c>
      <c r="P18" s="31">
        <v>0</v>
      </c>
      <c r="Q18" s="31">
        <v>0</v>
      </c>
      <c r="R18" s="31">
        <v>0</v>
      </c>
      <c r="S18" s="31">
        <v>0</v>
      </c>
      <c r="T18" s="31">
        <v>0</v>
      </c>
      <c r="U18" s="31"/>
      <c r="V18" s="31"/>
      <c r="W18" s="31"/>
    </row>
    <row r="19" spans="1:23" s="4" customFormat="1" ht="15" customHeight="1">
      <c r="A19" s="2"/>
      <c r="B19" s="30" t="s">
        <v>30</v>
      </c>
      <c r="C19" s="31">
        <v>2037</v>
      </c>
      <c r="D19" s="31">
        <v>2540.1054250520001</v>
      </c>
      <c r="E19" s="31">
        <v>3915</v>
      </c>
      <c r="F19" s="31">
        <v>6600</v>
      </c>
      <c r="G19" s="31">
        <v>956</v>
      </c>
      <c r="H19" s="31">
        <v>7276</v>
      </c>
      <c r="I19" s="31">
        <v>15508</v>
      </c>
      <c r="J19" s="31">
        <v>112389</v>
      </c>
      <c r="K19" s="31">
        <v>117440</v>
      </c>
      <c r="L19" s="31">
        <v>114652</v>
      </c>
      <c r="M19" s="31">
        <v>169561</v>
      </c>
      <c r="N19" s="31">
        <v>3509</v>
      </c>
      <c r="O19" s="31">
        <v>980</v>
      </c>
      <c r="P19" s="31">
        <v>3832</v>
      </c>
      <c r="Q19" s="31">
        <v>6037</v>
      </c>
      <c r="R19" s="31">
        <v>4990</v>
      </c>
      <c r="S19" s="31">
        <v>9740</v>
      </c>
      <c r="T19" s="31">
        <v>10973</v>
      </c>
      <c r="U19" s="31">
        <v>12729</v>
      </c>
      <c r="V19" s="31">
        <v>12861</v>
      </c>
      <c r="W19" s="31">
        <v>14680</v>
      </c>
    </row>
    <row r="20" spans="1:23" s="4" customFormat="1" ht="15" customHeight="1">
      <c r="A20" s="2"/>
      <c r="B20" s="32" t="s">
        <v>83</v>
      </c>
      <c r="C20" s="31">
        <v>0</v>
      </c>
      <c r="D20" s="31">
        <v>0</v>
      </c>
      <c r="E20" s="31">
        <v>0</v>
      </c>
      <c r="F20" s="31">
        <v>0</v>
      </c>
      <c r="G20" s="31">
        <v>0</v>
      </c>
      <c r="H20" s="31">
        <v>0</v>
      </c>
      <c r="I20" s="31">
        <v>0</v>
      </c>
      <c r="J20" s="31">
        <v>0</v>
      </c>
      <c r="K20" s="31">
        <v>0</v>
      </c>
      <c r="L20" s="31">
        <v>5075</v>
      </c>
      <c r="M20" s="31">
        <v>871</v>
      </c>
      <c r="N20" s="31">
        <v>0</v>
      </c>
      <c r="O20" s="31">
        <v>0</v>
      </c>
      <c r="P20" s="31"/>
      <c r="Q20" s="31">
        <v>0</v>
      </c>
      <c r="R20" s="31">
        <v>0</v>
      </c>
      <c r="S20" s="31">
        <v>0</v>
      </c>
      <c r="T20" s="31">
        <v>0</v>
      </c>
      <c r="U20" s="31"/>
      <c r="V20" s="31"/>
      <c r="W20" s="31"/>
    </row>
    <row r="21" spans="1:23" s="4" customFormat="1" ht="15" customHeight="1">
      <c r="A21" s="2"/>
      <c r="B21" s="13" t="s">
        <v>10</v>
      </c>
      <c r="C21" s="33">
        <f t="shared" ref="C21:E21" si="10">SUM(C22:C28)</f>
        <v>85875</v>
      </c>
      <c r="D21" s="33">
        <f t="shared" si="10"/>
        <v>97032.925742684005</v>
      </c>
      <c r="E21" s="33">
        <f t="shared" si="10"/>
        <v>108424</v>
      </c>
      <c r="F21" s="33">
        <f>SUM(F22:F28)</f>
        <v>189408</v>
      </c>
      <c r="G21" s="33">
        <f>SUM(G22:G28)</f>
        <v>341843</v>
      </c>
      <c r="H21" s="33">
        <f>SUM(H22:H28)</f>
        <v>390771</v>
      </c>
      <c r="I21" s="33">
        <f t="shared" ref="I21" si="11">SUM(I22:I28)</f>
        <v>602426</v>
      </c>
      <c r="J21" s="33">
        <f>SUM(J22:J28)</f>
        <v>1878739</v>
      </c>
      <c r="K21" s="33">
        <f>SUM(K22:K28)</f>
        <v>1966986</v>
      </c>
      <c r="L21" s="33">
        <f>SUM(L22:L28)</f>
        <v>2062755</v>
      </c>
      <c r="M21" s="33">
        <v>2176411</v>
      </c>
      <c r="N21" s="33">
        <f t="shared" ref="N21:S21" si="12">SUM(N22:N28)</f>
        <v>2211700</v>
      </c>
      <c r="O21" s="33">
        <f t="shared" si="12"/>
        <v>2210606</v>
      </c>
      <c r="P21" s="33">
        <f t="shared" si="12"/>
        <v>2382234</v>
      </c>
      <c r="Q21" s="33">
        <f t="shared" si="12"/>
        <v>2338326</v>
      </c>
      <c r="R21" s="33">
        <f t="shared" si="12"/>
        <v>2311615</v>
      </c>
      <c r="S21" s="33">
        <f t="shared" si="12"/>
        <v>2298093</v>
      </c>
      <c r="T21" s="33">
        <f t="shared" ref="T21:U21" si="13">SUM(T22:T28)</f>
        <v>867829</v>
      </c>
      <c r="U21" s="33">
        <f t="shared" si="13"/>
        <v>838546</v>
      </c>
      <c r="V21" s="33">
        <f t="shared" ref="V21:W21" si="14">SUM(V22:V28)</f>
        <v>778893</v>
      </c>
      <c r="W21" s="33">
        <f t="shared" si="14"/>
        <v>744025</v>
      </c>
    </row>
    <row r="22" spans="1:23" s="4" customFormat="1" ht="15" customHeight="1">
      <c r="A22" s="2"/>
      <c r="B22" s="30" t="s">
        <v>21</v>
      </c>
      <c r="C22" s="31">
        <v>4991</v>
      </c>
      <c r="D22" s="31">
        <v>10928.54658</v>
      </c>
      <c r="E22" s="31">
        <v>13956</v>
      </c>
      <c r="F22" s="31">
        <v>26533</v>
      </c>
      <c r="G22" s="31">
        <v>34074</v>
      </c>
      <c r="H22" s="31">
        <v>37696</v>
      </c>
      <c r="I22" s="31">
        <v>43071</v>
      </c>
      <c r="J22" s="31">
        <v>46133</v>
      </c>
      <c r="K22" s="31">
        <v>47797</v>
      </c>
      <c r="L22" s="31">
        <v>44044</v>
      </c>
      <c r="M22" s="31">
        <v>27636</v>
      </c>
      <c r="N22" s="31">
        <v>29686</v>
      </c>
      <c r="O22" s="31">
        <v>32520.000000000004</v>
      </c>
      <c r="P22" s="31">
        <v>35528</v>
      </c>
      <c r="Q22" s="31">
        <v>22738</v>
      </c>
      <c r="R22" s="31">
        <v>37180</v>
      </c>
      <c r="S22" s="31">
        <v>42635</v>
      </c>
      <c r="T22" s="31">
        <v>41861</v>
      </c>
      <c r="U22" s="31">
        <v>46266</v>
      </c>
      <c r="V22" s="31">
        <v>37198</v>
      </c>
      <c r="W22" s="31">
        <v>26057</v>
      </c>
    </row>
    <row r="23" spans="1:23" s="4" customFormat="1" ht="15" customHeight="1">
      <c r="A23" s="2"/>
      <c r="B23" s="30" t="s">
        <v>31</v>
      </c>
      <c r="C23" s="31">
        <v>62</v>
      </c>
      <c r="D23" s="31">
        <v>69.230109844000012</v>
      </c>
      <c r="E23" s="31">
        <v>66</v>
      </c>
      <c r="F23" s="31">
        <v>70</v>
      </c>
      <c r="G23" s="31">
        <v>88</v>
      </c>
      <c r="H23" s="31">
        <v>86</v>
      </c>
      <c r="I23" s="31">
        <v>7677</v>
      </c>
      <c r="J23" s="31">
        <v>66779</v>
      </c>
      <c r="K23" s="31">
        <v>83416</v>
      </c>
      <c r="L23" s="31">
        <v>107074</v>
      </c>
      <c r="M23" s="31">
        <v>132003</v>
      </c>
      <c r="N23" s="31">
        <v>169634</v>
      </c>
      <c r="O23" s="31">
        <v>168963</v>
      </c>
      <c r="P23" s="31">
        <v>178923</v>
      </c>
      <c r="Q23" s="31">
        <v>176692</v>
      </c>
      <c r="R23" s="31">
        <v>181437</v>
      </c>
      <c r="S23" s="31">
        <v>189330</v>
      </c>
      <c r="T23" s="31">
        <v>158200</v>
      </c>
      <c r="U23" s="31">
        <v>146806</v>
      </c>
      <c r="V23" s="31">
        <v>137259</v>
      </c>
      <c r="W23" s="31">
        <v>124725</v>
      </c>
    </row>
    <row r="24" spans="1:23" s="4" customFormat="1" ht="15" customHeight="1">
      <c r="A24" s="2"/>
      <c r="B24" s="30" t="s">
        <v>30</v>
      </c>
      <c r="C24" s="31">
        <v>0</v>
      </c>
      <c r="D24" s="31">
        <v>0</v>
      </c>
      <c r="E24" s="31">
        <v>0</v>
      </c>
      <c r="F24" s="31">
        <v>0</v>
      </c>
      <c r="G24" s="31">
        <v>0</v>
      </c>
      <c r="H24" s="31">
        <v>0</v>
      </c>
      <c r="I24" s="31">
        <v>0</v>
      </c>
      <c r="J24" s="31">
        <v>69780</v>
      </c>
      <c r="K24" s="31">
        <v>70114</v>
      </c>
      <c r="L24" s="31">
        <v>77847</v>
      </c>
      <c r="M24" s="31">
        <v>75341</v>
      </c>
      <c r="N24" s="31">
        <v>71834</v>
      </c>
      <c r="O24" s="72">
        <v>70243</v>
      </c>
      <c r="P24" s="72">
        <v>70277</v>
      </c>
      <c r="Q24" s="72">
        <v>70875</v>
      </c>
      <c r="R24" s="72">
        <v>70693</v>
      </c>
      <c r="S24" s="72">
        <v>70559</v>
      </c>
      <c r="T24" s="72">
        <v>70186</v>
      </c>
      <c r="U24" s="72">
        <v>70195</v>
      </c>
      <c r="V24" s="72">
        <v>68886</v>
      </c>
      <c r="W24" s="72">
        <v>68872</v>
      </c>
    </row>
    <row r="25" spans="1:23" s="4" customFormat="1" ht="15" customHeight="1">
      <c r="A25" s="2"/>
      <c r="B25" s="30" t="s">
        <v>84</v>
      </c>
      <c r="C25" s="31">
        <v>7941</v>
      </c>
      <c r="D25" s="31">
        <v>7694</v>
      </c>
      <c r="E25" s="31">
        <v>7688</v>
      </c>
      <c r="F25" s="31">
        <v>7914</v>
      </c>
      <c r="G25" s="31">
        <v>479</v>
      </c>
      <c r="H25" s="31">
        <v>595</v>
      </c>
      <c r="I25" s="31">
        <v>589</v>
      </c>
      <c r="J25" s="31">
        <v>698</v>
      </c>
      <c r="K25" s="31">
        <v>718</v>
      </c>
      <c r="L25" s="31">
        <v>0</v>
      </c>
      <c r="M25" s="31">
        <v>0</v>
      </c>
      <c r="N25" s="31">
        <f>0</f>
        <v>0</v>
      </c>
      <c r="O25" s="31">
        <v>0</v>
      </c>
      <c r="P25" s="31">
        <v>0</v>
      </c>
      <c r="Q25" s="31">
        <v>0</v>
      </c>
      <c r="R25" s="31">
        <v>0</v>
      </c>
      <c r="S25" s="31">
        <v>0</v>
      </c>
      <c r="T25" s="31">
        <v>0</v>
      </c>
      <c r="U25" s="31"/>
      <c r="V25" s="31"/>
      <c r="W25" s="31"/>
    </row>
    <row r="26" spans="1:23" s="4" customFormat="1" ht="15" customHeight="1">
      <c r="A26" s="2"/>
      <c r="B26" s="30" t="s">
        <v>11</v>
      </c>
      <c r="C26" s="31">
        <v>13720</v>
      </c>
      <c r="D26" s="31">
        <v>14895.877498660002</v>
      </c>
      <c r="E26" s="31">
        <v>18485</v>
      </c>
      <c r="F26" s="31">
        <v>21962</v>
      </c>
      <c r="G26" s="31">
        <v>25388</v>
      </c>
      <c r="H26" s="31">
        <v>29387</v>
      </c>
      <c r="I26" s="31">
        <v>39037</v>
      </c>
      <c r="J26" s="31">
        <v>57716</v>
      </c>
      <c r="K26" s="31">
        <v>65049</v>
      </c>
      <c r="L26" s="31">
        <v>89318</v>
      </c>
      <c r="M26" s="31">
        <v>89634</v>
      </c>
      <c r="N26" s="31">
        <v>98636</v>
      </c>
      <c r="O26" s="31">
        <v>99564</v>
      </c>
      <c r="P26" s="31">
        <v>101070</v>
      </c>
      <c r="Q26" s="31">
        <v>103840</v>
      </c>
      <c r="R26" s="31">
        <v>98842</v>
      </c>
      <c r="S26" s="31">
        <v>102407</v>
      </c>
      <c r="T26" s="31">
        <v>100008</v>
      </c>
      <c r="U26" s="31">
        <v>95917</v>
      </c>
      <c r="V26" s="31">
        <v>81159</v>
      </c>
      <c r="W26" s="31">
        <v>77686</v>
      </c>
    </row>
    <row r="27" spans="1:23" s="4" customFormat="1" ht="15" customHeight="1">
      <c r="A27" s="2"/>
      <c r="B27" s="30" t="s">
        <v>12</v>
      </c>
      <c r="C27" s="31">
        <v>30418</v>
      </c>
      <c r="D27" s="31">
        <v>36989.449094180003</v>
      </c>
      <c r="E27" s="31">
        <v>43488</v>
      </c>
      <c r="F27" s="31">
        <v>106011</v>
      </c>
      <c r="G27" s="31">
        <v>239763</v>
      </c>
      <c r="H27" s="31">
        <v>248944</v>
      </c>
      <c r="I27" s="31">
        <v>438209</v>
      </c>
      <c r="J27" s="31">
        <v>1546585</v>
      </c>
      <c r="K27" s="31">
        <v>1598845</v>
      </c>
      <c r="L27" s="31">
        <v>1643943</v>
      </c>
      <c r="M27" s="31">
        <v>1751809</v>
      </c>
      <c r="N27" s="31">
        <v>1735415</v>
      </c>
      <c r="O27" s="31">
        <v>1737548</v>
      </c>
      <c r="P27" s="31">
        <v>1905538</v>
      </c>
      <c r="Q27" s="31">
        <v>1889854</v>
      </c>
      <c r="R27" s="31">
        <v>1869733</v>
      </c>
      <c r="S27" s="31">
        <v>1844411</v>
      </c>
      <c r="T27" s="31">
        <v>445471</v>
      </c>
      <c r="U27" s="31">
        <v>428823</v>
      </c>
      <c r="V27" s="31">
        <v>425084</v>
      </c>
      <c r="W27" s="31">
        <v>419627</v>
      </c>
    </row>
    <row r="28" spans="1:23" s="4" customFormat="1" ht="15" customHeight="1">
      <c r="A28" s="2"/>
      <c r="B28" s="32" t="s">
        <v>33</v>
      </c>
      <c r="C28" s="31">
        <v>28743</v>
      </c>
      <c r="D28" s="31">
        <v>26455.822459999999</v>
      </c>
      <c r="E28" s="31">
        <v>24741</v>
      </c>
      <c r="F28" s="31">
        <v>26918</v>
      </c>
      <c r="G28" s="31">
        <v>42051</v>
      </c>
      <c r="H28" s="31">
        <v>74063</v>
      </c>
      <c r="I28" s="31">
        <v>73843</v>
      </c>
      <c r="J28" s="31">
        <v>91048</v>
      </c>
      <c r="K28" s="31">
        <v>101047</v>
      </c>
      <c r="L28" s="31">
        <v>100529</v>
      </c>
      <c r="M28" s="31">
        <v>99988</v>
      </c>
      <c r="N28" s="31">
        <v>106495</v>
      </c>
      <c r="O28" s="31">
        <v>101768</v>
      </c>
      <c r="P28" s="31">
        <v>90898</v>
      </c>
      <c r="Q28" s="31">
        <v>74327</v>
      </c>
      <c r="R28" s="31">
        <v>53730</v>
      </c>
      <c r="S28" s="31">
        <v>48751</v>
      </c>
      <c r="T28" s="31">
        <v>52103</v>
      </c>
      <c r="U28" s="31">
        <v>50539</v>
      </c>
      <c r="V28" s="31">
        <v>29307</v>
      </c>
      <c r="W28" s="31">
        <v>27058</v>
      </c>
    </row>
    <row r="29" spans="1:23" s="4" customFormat="1" ht="15" customHeight="1">
      <c r="A29" s="2"/>
      <c r="B29" s="13" t="s">
        <v>13</v>
      </c>
      <c r="C29" s="33">
        <f t="shared" ref="C29:S29" si="15">C30+C43</f>
        <v>189498</v>
      </c>
      <c r="D29" s="33">
        <f t="shared" si="15"/>
        <v>271603.65719391196</v>
      </c>
      <c r="E29" s="33">
        <f t="shared" si="15"/>
        <v>276373</v>
      </c>
      <c r="F29" s="33">
        <f t="shared" si="15"/>
        <v>361870</v>
      </c>
      <c r="G29" s="33">
        <f t="shared" si="15"/>
        <v>497685</v>
      </c>
      <c r="H29" s="33">
        <f t="shared" si="15"/>
        <v>434362</v>
      </c>
      <c r="I29" s="33">
        <f t="shared" si="15"/>
        <v>581904</v>
      </c>
      <c r="J29" s="33">
        <f t="shared" si="15"/>
        <v>1475522</v>
      </c>
      <c r="K29" s="33">
        <f t="shared" si="15"/>
        <v>1696434</v>
      </c>
      <c r="L29" s="33">
        <f t="shared" si="15"/>
        <v>1886432</v>
      </c>
      <c r="M29" s="33">
        <f t="shared" si="15"/>
        <v>1816829</v>
      </c>
      <c r="N29" s="33">
        <f t="shared" si="15"/>
        <v>1766238</v>
      </c>
      <c r="O29" s="33">
        <f t="shared" si="15"/>
        <v>1830961</v>
      </c>
      <c r="P29" s="33">
        <f t="shared" si="15"/>
        <v>1892147</v>
      </c>
      <c r="Q29" s="33">
        <f t="shared" si="15"/>
        <v>1839394</v>
      </c>
      <c r="R29" s="33">
        <f t="shared" si="15"/>
        <v>1823592</v>
      </c>
      <c r="S29" s="33">
        <f t="shared" si="15"/>
        <v>1659786</v>
      </c>
      <c r="T29" s="33">
        <f t="shared" ref="T29:U29" si="16">T30+T43</f>
        <v>1600869</v>
      </c>
      <c r="U29" s="33">
        <f t="shared" si="16"/>
        <v>1548774</v>
      </c>
      <c r="V29" s="33">
        <f t="shared" ref="V29:W29" si="17">V30+V43</f>
        <v>1799802</v>
      </c>
      <c r="W29" s="33">
        <f t="shared" si="17"/>
        <v>1606155</v>
      </c>
    </row>
    <row r="30" spans="1:23" s="4" customFormat="1" ht="15" customHeight="1">
      <c r="A30" s="2"/>
      <c r="B30" s="13" t="s">
        <v>14</v>
      </c>
      <c r="C30" s="29">
        <f t="shared" ref="C30:E30" si="18">SUM(C31:C41)</f>
        <v>155409</v>
      </c>
      <c r="D30" s="29">
        <f t="shared" si="18"/>
        <v>228957.12209391195</v>
      </c>
      <c r="E30" s="29">
        <f t="shared" si="18"/>
        <v>229012</v>
      </c>
      <c r="F30" s="29">
        <f>SUM(F31:F41)</f>
        <v>239374</v>
      </c>
      <c r="G30" s="29">
        <f>SUM(G31:G41)</f>
        <v>280738</v>
      </c>
      <c r="H30" s="29">
        <f>SUM(H31:H41)</f>
        <v>267313</v>
      </c>
      <c r="I30" s="29">
        <f t="shared" ref="I30" si="19">SUM(I31:I41)</f>
        <v>426811</v>
      </c>
      <c r="J30" s="29">
        <f t="shared" ref="J30:Q30" si="20">SUM(J31:J41)</f>
        <v>886640.99999999988</v>
      </c>
      <c r="K30" s="29">
        <f t="shared" si="20"/>
        <v>1037031</v>
      </c>
      <c r="L30" s="29">
        <f t="shared" si="20"/>
        <v>1124843</v>
      </c>
      <c r="M30" s="29">
        <f t="shared" si="20"/>
        <v>1003387</v>
      </c>
      <c r="N30" s="29">
        <f t="shared" si="20"/>
        <v>1006037</v>
      </c>
      <c r="O30" s="29">
        <f t="shared" si="20"/>
        <v>802930</v>
      </c>
      <c r="P30" s="29">
        <f t="shared" si="20"/>
        <v>902139</v>
      </c>
      <c r="Q30" s="29">
        <f t="shared" si="20"/>
        <v>893482</v>
      </c>
      <c r="R30" s="29">
        <f t="shared" ref="R30:W30" si="21">SUM(R31:R42)</f>
        <v>1027165</v>
      </c>
      <c r="S30" s="29">
        <f t="shared" si="21"/>
        <v>814257</v>
      </c>
      <c r="T30" s="29">
        <f t="shared" si="21"/>
        <v>779398</v>
      </c>
      <c r="U30" s="29">
        <f t="shared" si="21"/>
        <v>807523</v>
      </c>
      <c r="V30" s="29">
        <f t="shared" si="21"/>
        <v>1205311</v>
      </c>
      <c r="W30" s="29">
        <f t="shared" si="21"/>
        <v>978038</v>
      </c>
    </row>
    <row r="31" spans="1:23" ht="15" customHeight="1">
      <c r="B31" s="30" t="s">
        <v>16</v>
      </c>
      <c r="C31" s="31">
        <v>113138</v>
      </c>
      <c r="D31" s="31">
        <v>163937.24872425199</v>
      </c>
      <c r="E31" s="31">
        <v>172471</v>
      </c>
      <c r="F31" s="31">
        <v>161171</v>
      </c>
      <c r="G31" s="31">
        <v>127592</v>
      </c>
      <c r="H31" s="31">
        <v>121019</v>
      </c>
      <c r="I31" s="31">
        <v>141784</v>
      </c>
      <c r="J31" s="31">
        <v>397003</v>
      </c>
      <c r="K31" s="31">
        <v>422197</v>
      </c>
      <c r="L31" s="31">
        <v>480312</v>
      </c>
      <c r="M31" s="31">
        <v>525061</v>
      </c>
      <c r="N31" s="31">
        <v>428941</v>
      </c>
      <c r="O31" s="31">
        <v>336247</v>
      </c>
      <c r="P31" s="31">
        <v>433128</v>
      </c>
      <c r="Q31" s="31">
        <v>416818</v>
      </c>
      <c r="R31" s="31">
        <v>549722</v>
      </c>
      <c r="S31" s="31">
        <v>410598</v>
      </c>
      <c r="T31" s="31">
        <v>328513</v>
      </c>
      <c r="U31" s="31">
        <v>280367</v>
      </c>
      <c r="V31" s="31">
        <v>360971</v>
      </c>
      <c r="W31" s="31">
        <v>325192</v>
      </c>
    </row>
    <row r="32" spans="1:23">
      <c r="B32" s="30" t="s">
        <v>34</v>
      </c>
      <c r="C32" s="31">
        <v>0</v>
      </c>
      <c r="D32" s="31">
        <v>0</v>
      </c>
      <c r="E32" s="31">
        <v>0</v>
      </c>
      <c r="F32" s="31">
        <v>0</v>
      </c>
      <c r="G32" s="31">
        <v>28688</v>
      </c>
      <c r="H32" s="31">
        <v>34816</v>
      </c>
      <c r="I32" s="31">
        <v>27669</v>
      </c>
      <c r="J32" s="31">
        <v>51885</v>
      </c>
      <c r="K32" s="31">
        <v>59343</v>
      </c>
      <c r="L32" s="31">
        <v>60131</v>
      </c>
      <c r="M32" s="31">
        <v>77117</v>
      </c>
      <c r="N32" s="31">
        <v>49453</v>
      </c>
      <c r="O32" s="31">
        <v>44018</v>
      </c>
      <c r="P32" s="31">
        <v>16664</v>
      </c>
      <c r="Q32" s="31">
        <v>12702</v>
      </c>
      <c r="R32" s="31">
        <v>31062</v>
      </c>
      <c r="S32" s="31">
        <v>25438</v>
      </c>
      <c r="T32" s="31">
        <v>25684</v>
      </c>
      <c r="U32" s="31">
        <v>5534</v>
      </c>
      <c r="V32" s="31">
        <v>0</v>
      </c>
      <c r="W32" s="31">
        <v>0</v>
      </c>
    </row>
    <row r="33" spans="2:23">
      <c r="B33" s="30" t="s">
        <v>35</v>
      </c>
      <c r="C33" s="31">
        <v>0</v>
      </c>
      <c r="D33" s="31">
        <v>0</v>
      </c>
      <c r="E33" s="31">
        <v>0</v>
      </c>
      <c r="F33" s="31">
        <v>843</v>
      </c>
      <c r="G33" s="31">
        <v>180</v>
      </c>
      <c r="H33" s="31">
        <v>9</v>
      </c>
      <c r="I33" s="31">
        <v>11490</v>
      </c>
      <c r="J33" s="31">
        <v>12194</v>
      </c>
      <c r="K33" s="31">
        <v>29981</v>
      </c>
      <c r="L33" s="31">
        <v>28056</v>
      </c>
      <c r="M33" s="31">
        <v>112</v>
      </c>
      <c r="N33" s="31">
        <v>2598</v>
      </c>
      <c r="O33" s="31">
        <v>1964</v>
      </c>
      <c r="P33" s="31">
        <v>1</v>
      </c>
      <c r="Q33" s="31">
        <v>550</v>
      </c>
      <c r="R33" s="31">
        <v>1077</v>
      </c>
      <c r="S33" s="31">
        <v>540</v>
      </c>
      <c r="T33" s="31">
        <v>20</v>
      </c>
      <c r="U33" s="31">
        <v>1154</v>
      </c>
      <c r="V33" s="31">
        <v>0</v>
      </c>
      <c r="W33" s="31">
        <v>0</v>
      </c>
    </row>
    <row r="34" spans="2:23">
      <c r="B34" s="30" t="s">
        <v>36</v>
      </c>
      <c r="C34" s="31">
        <v>13896</v>
      </c>
      <c r="D34" s="31">
        <v>18712.290148512002</v>
      </c>
      <c r="E34" s="31">
        <v>19451</v>
      </c>
      <c r="F34" s="31">
        <v>16598</v>
      </c>
      <c r="G34" s="31">
        <v>28275</v>
      </c>
      <c r="H34" s="31">
        <v>22678</v>
      </c>
      <c r="I34" s="31">
        <v>31631</v>
      </c>
      <c r="J34" s="31">
        <v>41297</v>
      </c>
      <c r="K34" s="31">
        <v>50857</v>
      </c>
      <c r="L34" s="31">
        <v>54493</v>
      </c>
      <c r="M34" s="31">
        <v>50183</v>
      </c>
      <c r="N34" s="31">
        <v>55910</v>
      </c>
      <c r="O34" s="31">
        <v>52536</v>
      </c>
      <c r="P34" s="31">
        <v>64298</v>
      </c>
      <c r="Q34" s="31">
        <v>61148</v>
      </c>
      <c r="R34" s="31">
        <v>49783</v>
      </c>
      <c r="S34" s="31">
        <v>63275</v>
      </c>
      <c r="T34" s="31">
        <v>61882</v>
      </c>
      <c r="U34" s="31">
        <v>63462</v>
      </c>
      <c r="V34" s="31">
        <v>40921</v>
      </c>
      <c r="W34" s="31">
        <v>38586</v>
      </c>
    </row>
    <row r="35" spans="2:23">
      <c r="B35" s="30" t="s">
        <v>37</v>
      </c>
      <c r="C35" s="31">
        <v>4479</v>
      </c>
      <c r="D35" s="31">
        <v>5824.5407542359999</v>
      </c>
      <c r="E35" s="31">
        <v>4978</v>
      </c>
      <c r="F35" s="31">
        <v>8081</v>
      </c>
      <c r="G35" s="31">
        <v>16693</v>
      </c>
      <c r="H35" s="31">
        <v>6182</v>
      </c>
      <c r="I35" s="31">
        <v>14873</v>
      </c>
      <c r="J35" s="31">
        <v>37720</v>
      </c>
      <c r="K35" s="31">
        <v>13900</v>
      </c>
      <c r="L35" s="31">
        <v>49999</v>
      </c>
      <c r="M35" s="31">
        <v>37556</v>
      </c>
      <c r="N35" s="31">
        <v>36400</v>
      </c>
      <c r="O35" s="31">
        <v>33696</v>
      </c>
      <c r="P35" s="31">
        <v>21793</v>
      </c>
      <c r="Q35" s="31">
        <v>21801</v>
      </c>
      <c r="R35" s="31">
        <v>15071</v>
      </c>
      <c r="S35" s="31">
        <v>18290</v>
      </c>
      <c r="T35" s="31">
        <v>21081</v>
      </c>
      <c r="U35" s="31">
        <v>21104</v>
      </c>
      <c r="V35" s="31">
        <v>23717</v>
      </c>
      <c r="W35" s="31">
        <v>34282</v>
      </c>
    </row>
    <row r="36" spans="2:23">
      <c r="B36" s="30" t="s">
        <v>15</v>
      </c>
      <c r="C36" s="31">
        <v>6794</v>
      </c>
      <c r="D36" s="31">
        <v>21328.598839999999</v>
      </c>
      <c r="E36" s="31">
        <v>15704</v>
      </c>
      <c r="F36" s="31">
        <v>30262</v>
      </c>
      <c r="G36" s="31">
        <v>42135</v>
      </c>
      <c r="H36" s="31">
        <v>15968</v>
      </c>
      <c r="I36" s="31">
        <v>12575</v>
      </c>
      <c r="J36" s="31">
        <v>13112</v>
      </c>
      <c r="K36" s="31">
        <v>82494</v>
      </c>
      <c r="L36" s="31">
        <v>118068</v>
      </c>
      <c r="M36" s="31">
        <v>122032</v>
      </c>
      <c r="N36" s="31">
        <v>257093</v>
      </c>
      <c r="O36" s="31">
        <v>147609</v>
      </c>
      <c r="P36" s="31">
        <v>150336</v>
      </c>
      <c r="Q36" s="31">
        <v>168299</v>
      </c>
      <c r="R36" s="31">
        <v>218062</v>
      </c>
      <c r="S36" s="31">
        <v>125999</v>
      </c>
      <c r="T36" s="31">
        <v>155391</v>
      </c>
      <c r="U36" s="31">
        <v>212459</v>
      </c>
      <c r="V36" s="31">
        <v>333494</v>
      </c>
      <c r="W36" s="31">
        <v>277542</v>
      </c>
    </row>
    <row r="37" spans="2:23">
      <c r="B37" s="30" t="s">
        <v>78</v>
      </c>
      <c r="C37" s="31">
        <v>0</v>
      </c>
      <c r="D37" s="31">
        <v>0</v>
      </c>
      <c r="E37" s="31">
        <v>0</v>
      </c>
      <c r="F37" s="31">
        <v>0</v>
      </c>
      <c r="G37" s="31">
        <v>0</v>
      </c>
      <c r="H37" s="31">
        <v>0</v>
      </c>
      <c r="I37" s="31">
        <v>0</v>
      </c>
      <c r="J37" s="31">
        <v>2276</v>
      </c>
      <c r="K37" s="31">
        <v>3438</v>
      </c>
      <c r="L37" s="31">
        <v>3946</v>
      </c>
      <c r="M37" s="31">
        <v>4808</v>
      </c>
      <c r="N37" s="31">
        <v>23394</v>
      </c>
      <c r="O37" s="31">
        <v>42249</v>
      </c>
      <c r="P37" s="31">
        <v>66582</v>
      </c>
      <c r="Q37" s="31">
        <v>82640</v>
      </c>
      <c r="R37" s="31">
        <v>82590</v>
      </c>
      <c r="S37" s="31">
        <v>100096</v>
      </c>
      <c r="T37" s="31">
        <v>118127</v>
      </c>
      <c r="U37" s="31">
        <v>167917</v>
      </c>
      <c r="V37" s="31">
        <v>386084</v>
      </c>
      <c r="W37" s="31">
        <v>246356</v>
      </c>
    </row>
    <row r="38" spans="2:23">
      <c r="B38" s="30" t="s">
        <v>38</v>
      </c>
      <c r="C38" s="31">
        <v>4646</v>
      </c>
      <c r="D38" s="31">
        <v>6449.0027200000004</v>
      </c>
      <c r="E38" s="31">
        <v>6849</v>
      </c>
      <c r="F38" s="31">
        <v>7873</v>
      </c>
      <c r="G38" s="31">
        <v>11712</v>
      </c>
      <c r="H38" s="31">
        <v>22139</v>
      </c>
      <c r="I38" s="31">
        <v>23160</v>
      </c>
      <c r="J38" s="31">
        <v>28742</v>
      </c>
      <c r="K38" s="31">
        <v>30514</v>
      </c>
      <c r="L38" s="31">
        <v>33328</v>
      </c>
      <c r="M38" s="31">
        <v>34091</v>
      </c>
      <c r="N38" s="31">
        <v>50470</v>
      </c>
      <c r="O38" s="31">
        <v>49438</v>
      </c>
      <c r="P38" s="31">
        <v>40077</v>
      </c>
      <c r="Q38" s="31">
        <v>31284</v>
      </c>
      <c r="R38" s="31">
        <v>23913</v>
      </c>
      <c r="S38" s="31">
        <v>25091</v>
      </c>
      <c r="T38" s="31">
        <v>25386</v>
      </c>
      <c r="U38" s="31">
        <v>25781</v>
      </c>
      <c r="V38" s="31">
        <v>18790</v>
      </c>
      <c r="W38" s="31">
        <v>17709</v>
      </c>
    </row>
    <row r="39" spans="2:23">
      <c r="B39" s="30" t="s">
        <v>39</v>
      </c>
      <c r="C39" s="31">
        <v>8907</v>
      </c>
      <c r="D39" s="31">
        <v>12223.157286912003</v>
      </c>
      <c r="E39" s="31">
        <v>8867</v>
      </c>
      <c r="F39" s="31">
        <v>8492</v>
      </c>
      <c r="G39" s="31">
        <v>0</v>
      </c>
      <c r="H39" s="31">
        <v>0</v>
      </c>
      <c r="I39" s="31">
        <v>0</v>
      </c>
      <c r="J39" s="31">
        <v>0</v>
      </c>
      <c r="K39" s="31">
        <v>0</v>
      </c>
      <c r="L39" s="31">
        <v>0</v>
      </c>
      <c r="M39" s="31">
        <v>0</v>
      </c>
      <c r="N39" s="31">
        <v>0</v>
      </c>
      <c r="O39" s="31">
        <v>0</v>
      </c>
      <c r="P39" s="31">
        <v>0</v>
      </c>
      <c r="Q39" s="31">
        <v>0</v>
      </c>
      <c r="R39" s="31">
        <v>0</v>
      </c>
      <c r="S39" s="31">
        <v>0</v>
      </c>
      <c r="T39" s="31">
        <v>0</v>
      </c>
      <c r="U39" s="31">
        <v>0</v>
      </c>
      <c r="V39" s="31">
        <v>0</v>
      </c>
      <c r="W39" s="31">
        <v>0</v>
      </c>
    </row>
    <row r="40" spans="2:23">
      <c r="B40" s="30" t="s">
        <v>40</v>
      </c>
      <c r="C40" s="31">
        <v>0</v>
      </c>
      <c r="D40" s="31">
        <v>0</v>
      </c>
      <c r="E40" s="31">
        <v>0</v>
      </c>
      <c r="F40" s="31">
        <v>6000</v>
      </c>
      <c r="G40" s="31">
        <v>12000</v>
      </c>
      <c r="H40" s="31">
        <v>38977</v>
      </c>
      <c r="I40" s="31">
        <v>151403</v>
      </c>
      <c r="J40" s="31">
        <v>300834.05438902398</v>
      </c>
      <c r="K40" s="31">
        <v>290910</v>
      </c>
      <c r="L40" s="31">
        <v>286710</v>
      </c>
      <c r="M40" s="31">
        <v>142918</v>
      </c>
      <c r="N40" s="31">
        <v>91456</v>
      </c>
      <c r="O40" s="31">
        <v>88524</v>
      </c>
      <c r="P40" s="31">
        <v>99643</v>
      </c>
      <c r="Q40" s="31">
        <v>86495</v>
      </c>
      <c r="R40" s="31">
        <v>15979</v>
      </c>
      <c r="S40" s="31">
        <v>16164</v>
      </c>
      <c r="T40" s="31">
        <v>15159</v>
      </c>
      <c r="U40" s="31">
        <v>18098</v>
      </c>
      <c r="V40" s="31">
        <v>20883</v>
      </c>
      <c r="W40" s="31">
        <v>19155</v>
      </c>
    </row>
    <row r="41" spans="2:23">
      <c r="B41" s="30" t="s">
        <v>41</v>
      </c>
      <c r="C41" s="31">
        <v>3549</v>
      </c>
      <c r="D41" s="31">
        <v>482.28362000000004</v>
      </c>
      <c r="E41" s="31">
        <v>692</v>
      </c>
      <c r="F41" s="31">
        <v>54</v>
      </c>
      <c r="G41" s="31">
        <v>13463</v>
      </c>
      <c r="H41" s="31">
        <v>5525</v>
      </c>
      <c r="I41" s="31">
        <v>12226</v>
      </c>
      <c r="J41" s="31">
        <v>1577.9456109760199</v>
      </c>
      <c r="K41" s="31">
        <v>53397</v>
      </c>
      <c r="L41" s="31">
        <v>9800</v>
      </c>
      <c r="M41" s="31">
        <v>9509</v>
      </c>
      <c r="N41" s="31">
        <v>10322</v>
      </c>
      <c r="O41" s="31">
        <v>6649</v>
      </c>
      <c r="P41" s="31">
        <v>9617</v>
      </c>
      <c r="Q41" s="31">
        <v>11745</v>
      </c>
      <c r="R41" s="31">
        <v>7550</v>
      </c>
      <c r="S41" s="31">
        <v>16616</v>
      </c>
      <c r="T41" s="31">
        <v>22685</v>
      </c>
      <c r="U41" s="31">
        <v>9766</v>
      </c>
      <c r="V41" s="31">
        <v>14015</v>
      </c>
      <c r="W41" s="31">
        <v>19216</v>
      </c>
    </row>
    <row r="42" spans="2:23">
      <c r="B42" s="32" t="s">
        <v>43</v>
      </c>
      <c r="C42" s="31">
        <v>0</v>
      </c>
      <c r="D42" s="31">
        <v>0</v>
      </c>
      <c r="E42" s="31">
        <v>0</v>
      </c>
      <c r="F42" s="31">
        <v>0</v>
      </c>
      <c r="G42" s="31">
        <v>0</v>
      </c>
      <c r="H42" s="31">
        <v>0</v>
      </c>
      <c r="I42" s="31">
        <v>0</v>
      </c>
      <c r="J42" s="31">
        <v>0</v>
      </c>
      <c r="K42" s="31">
        <v>0</v>
      </c>
      <c r="L42" s="31">
        <v>0</v>
      </c>
      <c r="M42" s="31">
        <v>0</v>
      </c>
      <c r="N42" s="31">
        <v>0</v>
      </c>
      <c r="O42" s="31">
        <v>0</v>
      </c>
      <c r="P42" s="31">
        <v>0</v>
      </c>
      <c r="Q42" s="31">
        <v>0</v>
      </c>
      <c r="R42" s="31">
        <v>32356</v>
      </c>
      <c r="S42" s="31">
        <v>12150</v>
      </c>
      <c r="T42" s="31">
        <v>5470</v>
      </c>
      <c r="U42" s="31">
        <v>1881</v>
      </c>
      <c r="V42" s="31">
        <v>6436</v>
      </c>
      <c r="W42" s="31">
        <v>0</v>
      </c>
    </row>
    <row r="43" spans="2:23">
      <c r="B43" s="30" t="s">
        <v>17</v>
      </c>
      <c r="C43" s="34">
        <f t="shared" ref="C43:L43" si="22">SUM(C44:C55)</f>
        <v>34089</v>
      </c>
      <c r="D43" s="34">
        <f t="shared" si="22"/>
        <v>42646.535099999994</v>
      </c>
      <c r="E43" s="34">
        <f t="shared" si="22"/>
        <v>47361</v>
      </c>
      <c r="F43" s="34">
        <f t="shared" si="22"/>
        <v>122496</v>
      </c>
      <c r="G43" s="34">
        <f t="shared" si="22"/>
        <v>216947</v>
      </c>
      <c r="H43" s="34">
        <f t="shared" si="22"/>
        <v>167049</v>
      </c>
      <c r="I43" s="34">
        <f t="shared" si="22"/>
        <v>155093</v>
      </c>
      <c r="J43" s="34">
        <f t="shared" si="22"/>
        <v>588881</v>
      </c>
      <c r="K43" s="34">
        <f t="shared" si="22"/>
        <v>659403</v>
      </c>
      <c r="L43" s="34">
        <f t="shared" si="22"/>
        <v>761589</v>
      </c>
      <c r="M43" s="33">
        <f t="shared" ref="M43:S43" si="23">SUM(M44:M55)</f>
        <v>813442</v>
      </c>
      <c r="N43" s="34">
        <f t="shared" si="23"/>
        <v>760201</v>
      </c>
      <c r="O43" s="34">
        <f t="shared" si="23"/>
        <v>1028031</v>
      </c>
      <c r="P43" s="34">
        <f t="shared" si="23"/>
        <v>990008</v>
      </c>
      <c r="Q43" s="34">
        <f t="shared" si="23"/>
        <v>945912</v>
      </c>
      <c r="R43" s="34">
        <f t="shared" si="23"/>
        <v>796427</v>
      </c>
      <c r="S43" s="34">
        <f t="shared" si="23"/>
        <v>845529</v>
      </c>
      <c r="T43" s="34">
        <f t="shared" ref="T43:U43" si="24">SUM(T44:T55)</f>
        <v>821471</v>
      </c>
      <c r="U43" s="34">
        <f t="shared" si="24"/>
        <v>741251</v>
      </c>
      <c r="V43" s="34">
        <f t="shared" ref="V43:W43" si="25">SUM(V44:V55)</f>
        <v>594491</v>
      </c>
      <c r="W43" s="34">
        <f t="shared" si="25"/>
        <v>628117</v>
      </c>
    </row>
    <row r="44" spans="2:23">
      <c r="B44" s="30" t="s">
        <v>15</v>
      </c>
      <c r="C44" s="31">
        <v>0</v>
      </c>
      <c r="D44" s="35">
        <v>0</v>
      </c>
      <c r="E44" s="35">
        <v>0</v>
      </c>
      <c r="F44" s="35">
        <v>41647</v>
      </c>
      <c r="G44" s="35">
        <v>37959</v>
      </c>
      <c r="H44" s="35">
        <v>0</v>
      </c>
      <c r="I44" s="35">
        <v>5337</v>
      </c>
      <c r="J44" s="35">
        <v>5276</v>
      </c>
      <c r="K44" s="35">
        <v>4698</v>
      </c>
      <c r="L44" s="35">
        <v>103866</v>
      </c>
      <c r="M44" s="35">
        <v>102731</v>
      </c>
      <c r="N44" s="35">
        <v>2162</v>
      </c>
      <c r="O44" s="35">
        <v>140376</v>
      </c>
      <c r="P44" s="35">
        <v>80992</v>
      </c>
      <c r="Q44" s="35">
        <v>95776</v>
      </c>
      <c r="R44" s="35">
        <v>85939</v>
      </c>
      <c r="S44" s="35">
        <v>171772</v>
      </c>
      <c r="T44" s="35">
        <v>169870</v>
      </c>
      <c r="U44" s="35">
        <v>158705</v>
      </c>
      <c r="V44" s="35">
        <v>50666</v>
      </c>
      <c r="W44" s="35">
        <v>122740</v>
      </c>
    </row>
    <row r="45" spans="2:23">
      <c r="B45" s="30" t="s">
        <v>78</v>
      </c>
      <c r="C45" s="31">
        <v>0</v>
      </c>
      <c r="D45" s="31">
        <v>0</v>
      </c>
      <c r="E45" s="31">
        <v>0</v>
      </c>
      <c r="F45" s="31">
        <v>0</v>
      </c>
      <c r="G45" s="31">
        <v>0</v>
      </c>
      <c r="H45" s="31">
        <v>0</v>
      </c>
      <c r="I45" s="31">
        <v>0</v>
      </c>
      <c r="J45" s="35">
        <v>247519</v>
      </c>
      <c r="K45" s="35">
        <v>248469</v>
      </c>
      <c r="L45" s="35">
        <v>248614</v>
      </c>
      <c r="M45" s="35">
        <v>248735</v>
      </c>
      <c r="N45" s="35">
        <v>229648</v>
      </c>
      <c r="O45" s="35">
        <v>343588</v>
      </c>
      <c r="P45" s="35">
        <v>350574</v>
      </c>
      <c r="Q45" s="35">
        <v>336145</v>
      </c>
      <c r="R45" s="35">
        <v>316718</v>
      </c>
      <c r="S45" s="35">
        <v>279619</v>
      </c>
      <c r="T45" s="35">
        <v>242445</v>
      </c>
      <c r="U45" s="35">
        <v>205198</v>
      </c>
      <c r="V45" s="35">
        <v>176454</v>
      </c>
      <c r="W45" s="35">
        <v>151920</v>
      </c>
    </row>
    <row r="46" spans="2:23">
      <c r="B46" s="30" t="s">
        <v>38</v>
      </c>
      <c r="C46" s="35">
        <v>26269</v>
      </c>
      <c r="D46" s="35">
        <v>24437.93417</v>
      </c>
      <c r="E46" s="35">
        <v>22646</v>
      </c>
      <c r="F46" s="35">
        <v>23864</v>
      </c>
      <c r="G46" s="35">
        <v>26422</v>
      </c>
      <c r="H46" s="35">
        <v>57584</v>
      </c>
      <c r="I46" s="35">
        <v>55720</v>
      </c>
      <c r="J46" s="35">
        <v>67800</v>
      </c>
      <c r="K46" s="35">
        <v>76606</v>
      </c>
      <c r="L46" s="35">
        <v>77014</v>
      </c>
      <c r="M46" s="35">
        <v>74175</v>
      </c>
      <c r="N46" s="35">
        <v>69090</v>
      </c>
      <c r="O46" s="35">
        <v>64651</v>
      </c>
      <c r="P46" s="35">
        <v>59166</v>
      </c>
      <c r="Q46" s="35">
        <v>50896</v>
      </c>
      <c r="R46" s="35">
        <v>34925</v>
      </c>
      <c r="S46" s="35">
        <v>31269</v>
      </c>
      <c r="T46" s="35">
        <v>33394</v>
      </c>
      <c r="U46" s="35">
        <v>31474</v>
      </c>
      <c r="V46" s="35">
        <v>17494</v>
      </c>
      <c r="W46" s="35">
        <v>14798</v>
      </c>
    </row>
    <row r="47" spans="2:23">
      <c r="B47" s="30" t="s">
        <v>40</v>
      </c>
      <c r="C47" s="31">
        <v>0</v>
      </c>
      <c r="D47" s="35">
        <v>0</v>
      </c>
      <c r="E47" s="35">
        <v>0</v>
      </c>
      <c r="F47" s="35">
        <v>22964</v>
      </c>
      <c r="G47" s="35">
        <v>54771</v>
      </c>
      <c r="H47" s="35">
        <v>19937</v>
      </c>
      <c r="I47" s="35">
        <v>0</v>
      </c>
      <c r="J47" s="35">
        <v>10627</v>
      </c>
      <c r="K47" s="35">
        <v>48444</v>
      </c>
      <c r="L47" s="35">
        <v>54946</v>
      </c>
      <c r="M47" s="35">
        <v>57848</v>
      </c>
      <c r="N47" s="35">
        <v>99315</v>
      </c>
      <c r="O47" s="35">
        <v>105702</v>
      </c>
      <c r="P47" s="35">
        <v>82671</v>
      </c>
      <c r="Q47" s="35">
        <v>48606</v>
      </c>
      <c r="R47" s="35">
        <v>10348</v>
      </c>
      <c r="S47" s="35">
        <v>9141</v>
      </c>
      <c r="T47" s="35">
        <v>9679</v>
      </c>
      <c r="U47" s="35">
        <v>5796</v>
      </c>
      <c r="V47" s="35">
        <v>5472</v>
      </c>
      <c r="W47" s="35">
        <v>5698</v>
      </c>
    </row>
    <row r="48" spans="2:23">
      <c r="B48" s="30" t="s">
        <v>41</v>
      </c>
      <c r="C48" s="31">
        <v>0</v>
      </c>
      <c r="D48" s="35">
        <v>10470.32257</v>
      </c>
      <c r="E48" s="35">
        <v>17484</v>
      </c>
      <c r="F48" s="35">
        <v>26645</v>
      </c>
      <c r="G48" s="35">
        <v>34183</v>
      </c>
      <c r="H48" s="35">
        <v>24202</v>
      </c>
      <c r="I48" s="35">
        <v>26226</v>
      </c>
      <c r="J48" s="35">
        <v>44992</v>
      </c>
      <c r="K48" s="35">
        <v>33012</v>
      </c>
      <c r="L48" s="35">
        <v>25606</v>
      </c>
      <c r="M48" s="35">
        <v>34351</v>
      </c>
      <c r="N48" s="35">
        <v>34923</v>
      </c>
      <c r="O48" s="35">
        <v>48430</v>
      </c>
      <c r="P48" s="35">
        <v>35135</v>
      </c>
      <c r="Q48" s="35">
        <v>30739</v>
      </c>
      <c r="R48" s="35">
        <v>37424</v>
      </c>
      <c r="S48" s="35">
        <v>35673</v>
      </c>
      <c r="T48" s="35">
        <v>31192</v>
      </c>
      <c r="U48" s="35">
        <v>7118</v>
      </c>
      <c r="V48" s="35">
        <v>8874</v>
      </c>
      <c r="W48" s="35">
        <v>2771</v>
      </c>
    </row>
    <row r="49" spans="2:23">
      <c r="B49" s="30" t="s">
        <v>88</v>
      </c>
      <c r="C49" s="31">
        <v>0</v>
      </c>
      <c r="D49" s="35">
        <v>0</v>
      </c>
      <c r="E49" s="35">
        <v>0</v>
      </c>
      <c r="F49" s="35">
        <v>0</v>
      </c>
      <c r="G49" s="35">
        <v>0</v>
      </c>
      <c r="H49" s="35">
        <v>0</v>
      </c>
      <c r="I49" s="35">
        <v>0</v>
      </c>
      <c r="J49" s="35">
        <v>0</v>
      </c>
      <c r="K49" s="35">
        <v>0</v>
      </c>
      <c r="L49" s="35">
        <v>0</v>
      </c>
      <c r="M49" s="35">
        <v>2259</v>
      </c>
      <c r="N49" s="35">
        <v>5800</v>
      </c>
      <c r="O49" s="35">
        <v>6465</v>
      </c>
      <c r="P49" s="35">
        <v>10</v>
      </c>
      <c r="Q49" s="35">
        <v>13105</v>
      </c>
      <c r="R49" s="35">
        <v>14324</v>
      </c>
      <c r="S49" s="35">
        <v>4382</v>
      </c>
      <c r="T49" s="35">
        <v>4602</v>
      </c>
      <c r="U49" s="35">
        <v>7628</v>
      </c>
      <c r="V49" s="35">
        <v>5040</v>
      </c>
      <c r="W49" s="35">
        <v>5259</v>
      </c>
    </row>
    <row r="50" spans="2:23">
      <c r="B50" s="30" t="s">
        <v>85</v>
      </c>
      <c r="C50" s="31">
        <v>7820</v>
      </c>
      <c r="D50" s="35">
        <v>7738.2783599999993</v>
      </c>
      <c r="E50" s="35">
        <v>7231</v>
      </c>
      <c r="F50" s="35">
        <v>7376</v>
      </c>
      <c r="G50" s="35">
        <v>8231</v>
      </c>
      <c r="H50" s="35">
        <v>6713</v>
      </c>
      <c r="I50" s="35">
        <v>6222</v>
      </c>
      <c r="J50" s="35">
        <v>79811</v>
      </c>
      <c r="K50" s="35">
        <v>76524</v>
      </c>
      <c r="L50" s="35">
        <v>78528</v>
      </c>
      <c r="M50" s="35">
        <v>79528</v>
      </c>
      <c r="N50" s="35">
        <v>79726</v>
      </c>
      <c r="O50" s="35">
        <v>80118</v>
      </c>
      <c r="P50" s="35">
        <v>82122</v>
      </c>
      <c r="Q50" s="35">
        <v>83710</v>
      </c>
      <c r="R50" s="35">
        <v>83281</v>
      </c>
      <c r="S50" s="35">
        <v>86766</v>
      </c>
      <c r="T50" s="35">
        <v>116301</v>
      </c>
      <c r="U50" s="35">
        <v>122586</v>
      </c>
      <c r="V50" s="35">
        <v>121713</v>
      </c>
      <c r="W50" s="35">
        <v>122422</v>
      </c>
    </row>
    <row r="51" spans="2:23">
      <c r="B51" s="30" t="s">
        <v>42</v>
      </c>
      <c r="C51" s="31">
        <v>0</v>
      </c>
      <c r="D51" s="35">
        <v>0</v>
      </c>
      <c r="E51" s="35">
        <v>0</v>
      </c>
      <c r="F51" s="35">
        <v>0</v>
      </c>
      <c r="G51" s="35">
        <v>4443</v>
      </c>
      <c r="H51" s="35">
        <v>4073</v>
      </c>
      <c r="I51" s="35">
        <v>3851</v>
      </c>
      <c r="J51" s="31">
        <v>3629</v>
      </c>
      <c r="K51" s="31">
        <v>3406</v>
      </c>
      <c r="L51" s="31">
        <v>5667</v>
      </c>
      <c r="M51" s="31">
        <v>5793</v>
      </c>
      <c r="N51" s="31">
        <v>2600</v>
      </c>
      <c r="O51" s="31">
        <v>2378</v>
      </c>
      <c r="P51" s="31">
        <v>2296</v>
      </c>
      <c r="Q51" s="31">
        <v>2074</v>
      </c>
      <c r="R51" s="31">
        <v>1851</v>
      </c>
      <c r="S51" s="31">
        <v>1629</v>
      </c>
      <c r="T51" s="31">
        <v>1407</v>
      </c>
      <c r="U51" s="31">
        <v>1185</v>
      </c>
      <c r="V51" s="31">
        <v>963</v>
      </c>
      <c r="W51" s="31">
        <v>741</v>
      </c>
    </row>
    <row r="52" spans="2:23">
      <c r="B52" s="30" t="s">
        <v>43</v>
      </c>
      <c r="C52" s="31">
        <v>0</v>
      </c>
      <c r="D52" s="35">
        <v>0</v>
      </c>
      <c r="E52" s="35">
        <v>0</v>
      </c>
      <c r="F52" s="35">
        <v>0</v>
      </c>
      <c r="G52" s="35">
        <v>50938</v>
      </c>
      <c r="H52" s="35">
        <v>52575</v>
      </c>
      <c r="I52" s="35">
        <v>53739</v>
      </c>
      <c r="J52" s="31">
        <v>68284</v>
      </c>
      <c r="K52" s="31">
        <v>70421</v>
      </c>
      <c r="L52" s="31">
        <v>71644</v>
      </c>
      <c r="M52" s="31">
        <v>72292</v>
      </c>
      <c r="N52" s="31">
        <v>73056</v>
      </c>
      <c r="O52" s="31">
        <v>72262</v>
      </c>
      <c r="P52" s="31">
        <v>124606</v>
      </c>
      <c r="Q52" s="31">
        <v>124606</v>
      </c>
      <c r="R52" s="31">
        <v>49837</v>
      </c>
      <c r="S52" s="31">
        <v>60581</v>
      </c>
      <c r="T52" s="35">
        <v>61649</v>
      </c>
      <c r="U52" s="31">
        <v>62903</v>
      </c>
      <c r="V52" s="31">
        <v>58604</v>
      </c>
      <c r="W52" s="31">
        <v>58604</v>
      </c>
    </row>
    <row r="53" spans="2:23">
      <c r="B53" s="30" t="s">
        <v>89</v>
      </c>
      <c r="C53" s="35">
        <v>0</v>
      </c>
      <c r="D53" s="35">
        <v>0</v>
      </c>
      <c r="E53" s="35">
        <v>0</v>
      </c>
      <c r="F53" s="35">
        <v>0</v>
      </c>
      <c r="G53" s="35">
        <v>0</v>
      </c>
      <c r="H53" s="35">
        <v>0</v>
      </c>
      <c r="I53" s="35">
        <v>0</v>
      </c>
      <c r="J53" s="35">
        <v>0</v>
      </c>
      <c r="K53" s="35">
        <v>0</v>
      </c>
      <c r="L53" s="35">
        <v>0</v>
      </c>
      <c r="M53" s="35">
        <v>0</v>
      </c>
      <c r="N53" s="31">
        <v>1586</v>
      </c>
      <c r="O53" s="31">
        <v>667</v>
      </c>
      <c r="P53" s="31">
        <v>0</v>
      </c>
      <c r="Q53" s="31">
        <v>0</v>
      </c>
      <c r="R53" s="31">
        <v>0</v>
      </c>
      <c r="S53" s="31">
        <v>0</v>
      </c>
      <c r="T53" s="31">
        <v>0</v>
      </c>
      <c r="U53" s="31">
        <v>0</v>
      </c>
      <c r="V53" s="31">
        <v>0</v>
      </c>
      <c r="W53" s="31">
        <v>0</v>
      </c>
    </row>
    <row r="54" spans="2:23">
      <c r="B54" s="30" t="s">
        <v>16</v>
      </c>
      <c r="C54" s="35"/>
      <c r="D54" s="35"/>
      <c r="E54" s="35"/>
      <c r="F54" s="35"/>
      <c r="G54" s="35"/>
      <c r="H54" s="35"/>
      <c r="I54" s="35"/>
      <c r="J54" s="35"/>
      <c r="K54" s="35"/>
      <c r="L54" s="35"/>
      <c r="M54" s="35"/>
      <c r="N54" s="31"/>
      <c r="O54" s="31"/>
      <c r="P54" s="31"/>
      <c r="Q54" s="31"/>
      <c r="R54" s="31"/>
      <c r="S54" s="31"/>
      <c r="T54" s="31"/>
      <c r="U54" s="31"/>
      <c r="V54" s="31">
        <v>17546</v>
      </c>
      <c r="W54" s="31">
        <v>16725</v>
      </c>
    </row>
    <row r="55" spans="2:23">
      <c r="B55" s="32" t="s">
        <v>37</v>
      </c>
      <c r="C55" s="31">
        <v>0</v>
      </c>
      <c r="D55" s="35">
        <v>0</v>
      </c>
      <c r="E55" s="35">
        <v>0</v>
      </c>
      <c r="F55" s="35">
        <v>0</v>
      </c>
      <c r="G55" s="35">
        <v>0</v>
      </c>
      <c r="H55" s="35">
        <v>1965</v>
      </c>
      <c r="I55" s="35">
        <v>3998</v>
      </c>
      <c r="J55" s="35">
        <v>60943</v>
      </c>
      <c r="K55" s="35">
        <v>97823</v>
      </c>
      <c r="L55" s="35">
        <v>95704</v>
      </c>
      <c r="M55" s="35">
        <v>135730</v>
      </c>
      <c r="N55" s="35">
        <v>162295</v>
      </c>
      <c r="O55" s="35">
        <v>163394</v>
      </c>
      <c r="P55" s="35">
        <v>172436</v>
      </c>
      <c r="Q55" s="35">
        <v>160255</v>
      </c>
      <c r="R55" s="35">
        <v>161780</v>
      </c>
      <c r="S55" s="35">
        <v>164697</v>
      </c>
      <c r="T55" s="35">
        <v>150932</v>
      </c>
      <c r="U55" s="35">
        <v>138658</v>
      </c>
      <c r="V55" s="35">
        <v>131665</v>
      </c>
      <c r="W55" s="35">
        <v>126439</v>
      </c>
    </row>
    <row r="56" spans="2:23">
      <c r="B56" s="13" t="s">
        <v>18</v>
      </c>
      <c r="C56" s="36">
        <v>55901</v>
      </c>
      <c r="D56" s="37">
        <v>52235.336338382927</v>
      </c>
      <c r="E56" s="37">
        <v>55969</v>
      </c>
      <c r="F56" s="37">
        <f t="shared" ref="F56:L56" si="26">SUM(F57:F61)</f>
        <v>59032</v>
      </c>
      <c r="G56" s="37">
        <f t="shared" si="26"/>
        <v>79090</v>
      </c>
      <c r="H56" s="37">
        <f t="shared" si="26"/>
        <v>921911</v>
      </c>
      <c r="I56" s="37">
        <f t="shared" si="26"/>
        <v>921548</v>
      </c>
      <c r="J56" s="37">
        <f>SUM(J57:J61)</f>
        <v>1286049</v>
      </c>
      <c r="K56" s="37">
        <f t="shared" si="26"/>
        <v>1238246</v>
      </c>
      <c r="L56" s="37">
        <f t="shared" si="26"/>
        <v>1182994</v>
      </c>
      <c r="M56" s="37">
        <f>SUM(M57:M61)</f>
        <v>1515786</v>
      </c>
      <c r="N56" s="37">
        <f>SUM(N57:N61)</f>
        <v>1443344</v>
      </c>
      <c r="O56" s="37">
        <f>SUM(O57:O61)</f>
        <v>1367567</v>
      </c>
      <c r="P56" s="37">
        <f>SUM(P57:P61)</f>
        <v>1416874</v>
      </c>
      <c r="Q56" s="37">
        <f t="shared" ref="Q56:S56" si="27">SUM(Q57:Q61)</f>
        <v>1366395</v>
      </c>
      <c r="R56" s="37">
        <f t="shared" si="27"/>
        <v>1619869</v>
      </c>
      <c r="S56" s="37">
        <f t="shared" si="27"/>
        <v>1535673</v>
      </c>
      <c r="T56" s="37">
        <f t="shared" ref="T56:U56" si="28">SUM(T57:T61)</f>
        <v>-3584</v>
      </c>
      <c r="U56" s="37">
        <f t="shared" si="28"/>
        <v>-101104</v>
      </c>
      <c r="V56" s="37">
        <f t="shared" ref="V56:W56" si="29">SUM(V57:V61)</f>
        <v>-104790</v>
      </c>
      <c r="W56" s="37">
        <f t="shared" si="29"/>
        <v>-147834</v>
      </c>
    </row>
    <row r="57" spans="2:23">
      <c r="B57" s="30" t="s">
        <v>19</v>
      </c>
      <c r="C57" s="31">
        <v>0</v>
      </c>
      <c r="D57" s="35">
        <v>0</v>
      </c>
      <c r="E57" s="35">
        <v>0</v>
      </c>
      <c r="F57" s="35">
        <v>81705</v>
      </c>
      <c r="G57" s="35">
        <v>72130</v>
      </c>
      <c r="H57" s="35">
        <v>929215</v>
      </c>
      <c r="I57" s="35">
        <v>932475</v>
      </c>
      <c r="J57" s="35">
        <v>1332787</v>
      </c>
      <c r="K57" s="35">
        <v>1338026</v>
      </c>
      <c r="L57" s="35">
        <v>1338437</v>
      </c>
      <c r="M57" s="35">
        <v>1338437</v>
      </c>
      <c r="N57" s="35">
        <v>1592544</v>
      </c>
      <c r="O57" s="35">
        <v>1592544</v>
      </c>
      <c r="P57" s="35">
        <v>1608248</v>
      </c>
      <c r="Q57" s="35">
        <v>1608248</v>
      </c>
      <c r="R57" s="35">
        <v>1981809</v>
      </c>
      <c r="S57" s="35">
        <v>1982010</v>
      </c>
      <c r="T57" s="35">
        <v>1982010</v>
      </c>
      <c r="U57" s="35">
        <v>1982010</v>
      </c>
      <c r="V57" s="35">
        <v>2006078</v>
      </c>
      <c r="W57" s="35">
        <v>2006078</v>
      </c>
    </row>
    <row r="58" spans="2:23">
      <c r="B58" s="30" t="s">
        <v>94</v>
      </c>
      <c r="C58" s="31"/>
      <c r="D58" s="35"/>
      <c r="E58" s="35"/>
      <c r="F58" s="35"/>
      <c r="G58" s="35"/>
      <c r="H58" s="35"/>
      <c r="I58" s="35"/>
      <c r="J58" s="35"/>
      <c r="K58" s="35"/>
      <c r="L58" s="35"/>
      <c r="M58" s="35">
        <v>400000</v>
      </c>
      <c r="N58" s="35"/>
      <c r="O58" s="35"/>
      <c r="P58" s="35"/>
      <c r="Q58" s="35"/>
      <c r="R58" s="35"/>
      <c r="S58" s="35"/>
      <c r="T58" s="35"/>
      <c r="U58" s="35">
        <v>0</v>
      </c>
      <c r="V58" s="35">
        <v>0</v>
      </c>
      <c r="W58" s="35">
        <v>0</v>
      </c>
    </row>
    <row r="59" spans="2:23">
      <c r="B59" s="30" t="s">
        <v>20</v>
      </c>
      <c r="C59" s="31">
        <v>0</v>
      </c>
      <c r="D59" s="35">
        <v>0</v>
      </c>
      <c r="E59" s="35">
        <v>0</v>
      </c>
      <c r="F59" s="38">
        <v>-25373</v>
      </c>
      <c r="G59" s="38">
        <v>3685</v>
      </c>
      <c r="H59" s="38">
        <v>3974</v>
      </c>
      <c r="I59" s="38">
        <v>4343</v>
      </c>
      <c r="J59" s="38">
        <v>6323</v>
      </c>
      <c r="K59" s="38">
        <v>12068</v>
      </c>
      <c r="L59" s="35">
        <v>17543</v>
      </c>
      <c r="M59" s="35">
        <v>23057</v>
      </c>
      <c r="N59" s="35">
        <v>177495</v>
      </c>
      <c r="O59" s="35">
        <v>180125</v>
      </c>
      <c r="P59" s="35">
        <v>181875</v>
      </c>
      <c r="Q59" s="35">
        <v>183039</v>
      </c>
      <c r="R59" s="35">
        <v>188321</v>
      </c>
      <c r="S59" s="35">
        <v>190033</v>
      </c>
      <c r="T59" s="35">
        <v>185203</v>
      </c>
      <c r="U59" s="35">
        <v>183269</v>
      </c>
      <c r="V59" s="35">
        <v>183831</v>
      </c>
      <c r="W59" s="35">
        <v>184101</v>
      </c>
    </row>
    <row r="60" spans="2:23">
      <c r="B60" s="30" t="s">
        <v>45</v>
      </c>
      <c r="C60" s="31">
        <v>0</v>
      </c>
      <c r="D60" s="35">
        <v>0</v>
      </c>
      <c r="E60" s="35">
        <v>0</v>
      </c>
      <c r="F60" s="31">
        <v>0</v>
      </c>
      <c r="G60" s="38">
        <v>-440</v>
      </c>
      <c r="H60" s="38">
        <v>-329</v>
      </c>
      <c r="I60" s="38">
        <v>-512</v>
      </c>
      <c r="J60" s="39">
        <v>-506</v>
      </c>
      <c r="K60" s="39">
        <v>310</v>
      </c>
      <c r="L60" s="35">
        <v>165</v>
      </c>
      <c r="M60" s="35">
        <v>310</v>
      </c>
      <c r="N60" s="39">
        <v>-1212</v>
      </c>
      <c r="O60" s="39">
        <v>303</v>
      </c>
      <c r="P60" s="39">
        <v>-1879</v>
      </c>
      <c r="Q60" s="39">
        <v>-1114</v>
      </c>
      <c r="R60" s="39">
        <v>-4793</v>
      </c>
      <c r="S60" s="39">
        <v>28</v>
      </c>
      <c r="T60" s="39">
        <v>2296</v>
      </c>
      <c r="U60" s="39">
        <v>1385</v>
      </c>
      <c r="V60" s="39">
        <v>5518</v>
      </c>
      <c r="W60" s="39">
        <v>6984</v>
      </c>
    </row>
    <row r="61" spans="2:23">
      <c r="B61" s="30" t="s">
        <v>46</v>
      </c>
      <c r="C61" s="31">
        <v>0</v>
      </c>
      <c r="D61" s="39">
        <v>0</v>
      </c>
      <c r="E61" s="39">
        <v>0</v>
      </c>
      <c r="F61" s="39">
        <v>2700</v>
      </c>
      <c r="G61" s="39">
        <v>3715</v>
      </c>
      <c r="H61" s="39">
        <v>-10949</v>
      </c>
      <c r="I61" s="39">
        <v>-14758</v>
      </c>
      <c r="J61" s="39">
        <v>-52555</v>
      </c>
      <c r="K61" s="39">
        <v>-112158</v>
      </c>
      <c r="L61" s="39">
        <v>-173151</v>
      </c>
      <c r="M61" s="39">
        <v>-246018</v>
      </c>
      <c r="N61" s="39">
        <v>-325483</v>
      </c>
      <c r="O61" s="39">
        <v>-405405</v>
      </c>
      <c r="P61" s="39">
        <v>-371370</v>
      </c>
      <c r="Q61" s="39">
        <v>-423778</v>
      </c>
      <c r="R61" s="39">
        <v>-545468</v>
      </c>
      <c r="S61" s="39">
        <v>-636398</v>
      </c>
      <c r="T61" s="39">
        <v>-2173093</v>
      </c>
      <c r="U61" s="39">
        <v>-2267768</v>
      </c>
      <c r="V61" s="39">
        <v>-2300217</v>
      </c>
      <c r="W61" s="39">
        <f>-2344997</f>
        <v>-2344997</v>
      </c>
    </row>
    <row r="62" spans="2:23">
      <c r="B62" s="13" t="s">
        <v>47</v>
      </c>
      <c r="C62" s="40">
        <f t="shared" ref="C62:M62" si="30">C56+C43+C30</f>
        <v>245399</v>
      </c>
      <c r="D62" s="40">
        <f t="shared" si="30"/>
        <v>323838.99353229487</v>
      </c>
      <c r="E62" s="40">
        <f t="shared" si="30"/>
        <v>332342</v>
      </c>
      <c r="F62" s="40">
        <f t="shared" si="30"/>
        <v>420902</v>
      </c>
      <c r="G62" s="40">
        <f t="shared" si="30"/>
        <v>576775</v>
      </c>
      <c r="H62" s="40">
        <f t="shared" si="30"/>
        <v>1356273</v>
      </c>
      <c r="I62" s="40">
        <f t="shared" si="30"/>
        <v>1503452</v>
      </c>
      <c r="J62" s="40">
        <f t="shared" si="30"/>
        <v>2761571</v>
      </c>
      <c r="K62" s="40">
        <f t="shared" si="30"/>
        <v>2934680</v>
      </c>
      <c r="L62" s="40">
        <f t="shared" si="30"/>
        <v>3069426</v>
      </c>
      <c r="M62" s="40">
        <f t="shared" si="30"/>
        <v>3332615</v>
      </c>
      <c r="N62" s="40">
        <f t="shared" ref="N62:S62" si="31">SUM(N29+N56)</f>
        <v>3209582</v>
      </c>
      <c r="O62" s="40">
        <f t="shared" si="31"/>
        <v>3198528</v>
      </c>
      <c r="P62" s="40">
        <f t="shared" si="31"/>
        <v>3309021</v>
      </c>
      <c r="Q62" s="40">
        <f t="shared" si="31"/>
        <v>3205789</v>
      </c>
      <c r="R62" s="40">
        <f t="shared" si="31"/>
        <v>3443461</v>
      </c>
      <c r="S62" s="40">
        <f t="shared" si="31"/>
        <v>3195459</v>
      </c>
      <c r="T62" s="40">
        <f t="shared" ref="T62:U62" si="32">SUM(T29+T56)</f>
        <v>1597285</v>
      </c>
      <c r="U62" s="40">
        <f t="shared" si="32"/>
        <v>1447670</v>
      </c>
      <c r="V62" s="40">
        <f t="shared" ref="V62:W62" si="33">SUM(V29+V56)</f>
        <v>1695012</v>
      </c>
      <c r="W62" s="40">
        <f t="shared" si="33"/>
        <v>1458321</v>
      </c>
    </row>
    <row r="63" spans="2:23">
      <c r="M63" s="68"/>
      <c r="O63" s="31"/>
      <c r="P63" s="71"/>
    </row>
    <row r="64" spans="2:23">
      <c r="C64" s="40"/>
      <c r="M64" s="68"/>
      <c r="O64" s="31"/>
      <c r="P64" s="71"/>
    </row>
    <row r="65" spans="13:16">
      <c r="M65" s="68"/>
      <c r="O65" s="31"/>
      <c r="P65" s="71"/>
    </row>
    <row r="66" spans="13:16">
      <c r="M66" s="68"/>
      <c r="O66" s="31"/>
      <c r="P66" s="71"/>
    </row>
    <row r="67" spans="13:16">
      <c r="M67" s="68"/>
      <c r="O67" s="31"/>
      <c r="P67" s="71"/>
    </row>
    <row r="68" spans="13:16">
      <c r="M68" s="68"/>
      <c r="O68" s="31"/>
      <c r="P68" s="71"/>
    </row>
    <row r="69" spans="13:16">
      <c r="M69" s="68"/>
      <c r="O69" s="31"/>
      <c r="P69" s="71"/>
    </row>
    <row r="70" spans="13:16">
      <c r="M70" s="68"/>
      <c r="O70" s="68"/>
    </row>
    <row r="71" spans="13:16">
      <c r="M71" s="68"/>
      <c r="O71" s="68"/>
    </row>
    <row r="72" spans="13:16">
      <c r="M72" s="68"/>
      <c r="O72" s="68"/>
    </row>
    <row r="73" spans="13:16">
      <c r="M73" s="68"/>
      <c r="O73" s="68"/>
    </row>
    <row r="74" spans="13:16">
      <c r="M74" s="68"/>
      <c r="O74" s="68"/>
    </row>
    <row r="75" spans="13:16">
      <c r="M75" s="68"/>
      <c r="O75" s="68"/>
    </row>
  </sheetData>
  <phoneticPr fontId="157" type="noConversion"/>
  <pageMargins left="0.511811024" right="0.511811024" top="0.78740157499999996" bottom="0.78740157499999996" header="0.31496062000000002" footer="0.31496062000000002"/>
  <pageSetup paperSize="9" orientation="portrait" r:id="rId1"/>
  <ignoredErrors>
    <ignoredError sqref="B7" numberStoredAsText="1"/>
    <ignoredError sqref="C43:E43 S30 S56"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57474-F445-464E-8D42-238F9F011071}">
  <sheetPr>
    <tabColor rgb="FF404142"/>
  </sheetPr>
  <dimension ref="A6:I35"/>
  <sheetViews>
    <sheetView showGridLines="0" zoomScale="150" zoomScaleNormal="100" workbookViewId="0">
      <pane xSplit="2" ySplit="7" topLeftCell="C8" activePane="bottomRight" state="frozen"/>
      <selection pane="topRight" activeCell="C1" sqref="C1"/>
      <selection pane="bottomLeft" activeCell="A8" sqref="A8"/>
      <selection pane="bottomRight"/>
    </sheetView>
  </sheetViews>
  <sheetFormatPr baseColWidth="10" defaultColWidth="9.1640625" defaultRowHeight="15"/>
  <cols>
    <col min="1" max="1" width="3.5" style="6" customWidth="1"/>
    <col min="2" max="2" width="43.6640625" style="6" customWidth="1"/>
    <col min="3" max="5" width="10.5" style="6" customWidth="1"/>
    <col min="6" max="7" width="9.1640625" style="6"/>
    <col min="8" max="9" width="9.6640625" style="6" bestFit="1" customWidth="1"/>
    <col min="10" max="16384" width="9.1640625" style="6"/>
  </cols>
  <sheetData>
    <row r="6" spans="1:9" s="4" customFormat="1" ht="14">
      <c r="A6" s="2"/>
      <c r="B6" s="3" t="s">
        <v>65</v>
      </c>
    </row>
    <row r="7" spans="1:9" s="4" customFormat="1" thickBot="1">
      <c r="A7" s="2"/>
      <c r="B7" s="5" t="s">
        <v>0</v>
      </c>
      <c r="C7" s="26">
        <v>2018</v>
      </c>
      <c r="D7" s="26">
        <v>2019</v>
      </c>
      <c r="E7" s="27">
        <v>2020</v>
      </c>
      <c r="F7" s="27">
        <v>2021</v>
      </c>
      <c r="G7" s="27">
        <v>2022</v>
      </c>
      <c r="H7" s="27">
        <v>2023</v>
      </c>
      <c r="I7" s="27">
        <v>2024</v>
      </c>
    </row>
    <row r="8" spans="1:9" ht="5.25" customHeight="1">
      <c r="C8" s="7"/>
      <c r="D8" s="7"/>
      <c r="E8" s="7"/>
      <c r="F8" s="7"/>
    </row>
    <row r="9" spans="1:9" s="4" customFormat="1" ht="12" customHeight="1">
      <c r="A9" s="2"/>
      <c r="B9" s="8" t="s">
        <v>3</v>
      </c>
      <c r="C9" s="9">
        <v>100601.57240042949</v>
      </c>
      <c r="D9" s="9">
        <v>138354</v>
      </c>
      <c r="E9" s="9">
        <v>235933</v>
      </c>
      <c r="F9" s="9">
        <v>422560</v>
      </c>
      <c r="G9" s="9">
        <v>891300.636834973</v>
      </c>
      <c r="H9" s="9">
        <v>1072489</v>
      </c>
      <c r="I9" s="9">
        <v>1065320</v>
      </c>
    </row>
    <row r="10" spans="1:9" s="4" customFormat="1" ht="12" customHeight="1">
      <c r="A10" s="2"/>
      <c r="B10" s="11" t="s">
        <v>4</v>
      </c>
      <c r="C10" s="18">
        <v>-66368.905218307482</v>
      </c>
      <c r="D10" s="18">
        <v>-74456</v>
      </c>
      <c r="E10" s="18">
        <v>-118535</v>
      </c>
      <c r="F10" s="18">
        <v>-217553</v>
      </c>
      <c r="G10" s="18">
        <v>-512425.782815182</v>
      </c>
      <c r="H10" s="18">
        <v>-617267</v>
      </c>
      <c r="I10" s="18">
        <v>-756279</v>
      </c>
    </row>
    <row r="11" spans="1:9" s="4" customFormat="1" ht="5.25" customHeight="1">
      <c r="A11" s="2"/>
      <c r="B11" s="13"/>
      <c r="C11" s="10"/>
      <c r="D11" s="10"/>
      <c r="E11" s="10"/>
      <c r="F11" s="10"/>
      <c r="G11" s="10"/>
      <c r="H11" s="10"/>
      <c r="I11" s="10"/>
    </row>
    <row r="12" spans="1:9" s="4" customFormat="1" ht="12" customHeight="1">
      <c r="A12" s="2"/>
      <c r="B12" s="8" t="s">
        <v>53</v>
      </c>
      <c r="C12" s="9">
        <f>C9+C10</f>
        <v>34232.667182122008</v>
      </c>
      <c r="D12" s="9">
        <f>D9+D10</f>
        <v>63898</v>
      </c>
      <c r="E12" s="9">
        <f t="shared" ref="E12:H12" si="0">E9+E10</f>
        <v>117398</v>
      </c>
      <c r="F12" s="9">
        <f t="shared" si="0"/>
        <v>205007</v>
      </c>
      <c r="G12" s="9">
        <f t="shared" si="0"/>
        <v>378874.854019791</v>
      </c>
      <c r="H12" s="9">
        <f t="shared" si="0"/>
        <v>455222</v>
      </c>
      <c r="I12" s="9">
        <f t="shared" ref="I12" si="1">I9+I10</f>
        <v>309041</v>
      </c>
    </row>
    <row r="13" spans="1:9" s="4" customFormat="1" ht="12" customHeight="1">
      <c r="A13" s="2"/>
      <c r="B13" s="14" t="s">
        <v>49</v>
      </c>
      <c r="C13" s="15">
        <f>C12/C9</f>
        <v>0.34027964340223238</v>
      </c>
      <c r="D13" s="15">
        <f>D12/D9</f>
        <v>0.4618442545932897</v>
      </c>
      <c r="E13" s="15">
        <f t="shared" ref="E13:H13" si="2">E12/E9</f>
        <v>0.49759041761856121</v>
      </c>
      <c r="F13" s="15">
        <f t="shared" si="2"/>
        <v>0.485154770920106</v>
      </c>
      <c r="G13" s="15">
        <f t="shared" si="2"/>
        <v>0.42508087435591141</v>
      </c>
      <c r="H13" s="15">
        <f t="shared" si="2"/>
        <v>0.42445377062142364</v>
      </c>
      <c r="I13" s="15">
        <f t="shared" ref="I13" si="3">I12/I9</f>
        <v>0.29009217887583072</v>
      </c>
    </row>
    <row r="14" spans="1:9" s="4" customFormat="1" ht="5.25" customHeight="1">
      <c r="A14" s="2"/>
      <c r="B14" s="14"/>
      <c r="C14" s="16"/>
      <c r="D14" s="16"/>
      <c r="E14" s="16"/>
      <c r="F14" s="16"/>
      <c r="G14" s="16"/>
      <c r="H14" s="16"/>
      <c r="I14" s="16"/>
    </row>
    <row r="15" spans="1:9" s="4" customFormat="1" ht="12" customHeight="1">
      <c r="A15" s="2"/>
      <c r="B15" s="17" t="s">
        <v>50</v>
      </c>
      <c r="C15" s="18">
        <v>-1193.9166115357316</v>
      </c>
      <c r="D15" s="18">
        <v>-10889</v>
      </c>
      <c r="E15" s="18">
        <v>-15868.999999999998</v>
      </c>
      <c r="F15" s="18">
        <v>-33299</v>
      </c>
      <c r="G15" s="18">
        <v>-27782.037597980001</v>
      </c>
      <c r="H15" s="18">
        <v>-21155</v>
      </c>
      <c r="I15" s="18">
        <v>-72737</v>
      </c>
    </row>
    <row r="16" spans="1:9" s="4" customFormat="1" ht="12" customHeight="1">
      <c r="A16" s="2"/>
      <c r="B16" s="17" t="s">
        <v>51</v>
      </c>
      <c r="C16" s="18">
        <v>-31714.664005456292</v>
      </c>
      <c r="D16" s="18">
        <v>-58388</v>
      </c>
      <c r="E16" s="18">
        <v>-101079</v>
      </c>
      <c r="F16" s="18">
        <v>-215669</v>
      </c>
      <c r="G16" s="18">
        <v>-447621.08242435398</v>
      </c>
      <c r="H16" s="18">
        <v>-466789</v>
      </c>
      <c r="I16" s="18">
        <v>-430893</v>
      </c>
    </row>
    <row r="17" spans="1:9" s="4" customFormat="1" ht="12" customHeight="1">
      <c r="A17" s="2"/>
      <c r="B17" s="17" t="s">
        <v>52</v>
      </c>
      <c r="C17" s="18">
        <v>-897.27442767944592</v>
      </c>
      <c r="D17" s="18">
        <v>6466</v>
      </c>
      <c r="E17" s="18">
        <v>4680</v>
      </c>
      <c r="F17" s="18">
        <v>15063</v>
      </c>
      <c r="G17" s="18">
        <v>12148</v>
      </c>
      <c r="H17" s="18">
        <v>14005</v>
      </c>
      <c r="I17" s="18">
        <v>-1392298</v>
      </c>
    </row>
    <row r="18" spans="1:9" s="4" customFormat="1" ht="5.25" customHeight="1">
      <c r="A18" s="2"/>
      <c r="B18" s="17"/>
      <c r="C18" s="9"/>
      <c r="D18" s="9"/>
      <c r="E18" s="9"/>
      <c r="F18" s="9"/>
      <c r="G18" s="9"/>
      <c r="H18" s="9"/>
      <c r="I18" s="9"/>
    </row>
    <row r="19" spans="1:9" s="4" customFormat="1" ht="22.5" customHeight="1">
      <c r="A19" s="2"/>
      <c r="B19" s="8" t="s">
        <v>54</v>
      </c>
      <c r="C19" s="9">
        <f t="shared" ref="C19:H19" si="4">C12+SUM(C15:C17)</f>
        <v>426.81213745053537</v>
      </c>
      <c r="D19" s="9">
        <f t="shared" si="4"/>
        <v>1087</v>
      </c>
      <c r="E19" s="9">
        <f t="shared" si="4"/>
        <v>5130</v>
      </c>
      <c r="F19" s="9">
        <f t="shared" si="4"/>
        <v>-28898</v>
      </c>
      <c r="G19" s="9">
        <f t="shared" si="4"/>
        <v>-84380.26600254298</v>
      </c>
      <c r="H19" s="9">
        <f t="shared" si="4"/>
        <v>-18717</v>
      </c>
      <c r="I19" s="9">
        <f t="shared" ref="I19" si="5">I12+SUM(I15:I17)</f>
        <v>-1586887</v>
      </c>
    </row>
    <row r="20" spans="1:9" s="4" customFormat="1" ht="5.25" customHeight="1">
      <c r="A20" s="2"/>
      <c r="B20" s="8"/>
      <c r="C20" s="9"/>
      <c r="D20" s="9"/>
      <c r="E20" s="9"/>
      <c r="F20" s="9"/>
      <c r="G20" s="9"/>
      <c r="H20" s="9">
        <v>0</v>
      </c>
      <c r="I20" s="9"/>
    </row>
    <row r="21" spans="1:9" s="4" customFormat="1" ht="12" customHeight="1">
      <c r="A21" s="2"/>
      <c r="B21" s="17" t="s">
        <v>55</v>
      </c>
      <c r="C21" s="18">
        <v>-6416</v>
      </c>
      <c r="D21" s="18">
        <v>-11013</v>
      </c>
      <c r="E21" s="18">
        <v>-12371</v>
      </c>
      <c r="F21" s="18">
        <v>-39736</v>
      </c>
      <c r="G21" s="18">
        <v>-219769</v>
      </c>
      <c r="H21" s="18">
        <v>-334428</v>
      </c>
      <c r="I21" s="18">
        <v>-234128</v>
      </c>
    </row>
    <row r="22" spans="1:9">
      <c r="B22" s="17" t="s">
        <v>56</v>
      </c>
      <c r="C22" s="18">
        <v>3695</v>
      </c>
      <c r="D22" s="18">
        <v>2229</v>
      </c>
      <c r="E22" s="18">
        <v>19</v>
      </c>
      <c r="F22" s="18">
        <v>30662</v>
      </c>
      <c r="G22" s="18">
        <v>40743</v>
      </c>
      <c r="H22" s="18">
        <v>62322</v>
      </c>
      <c r="I22" s="18">
        <v>78006</v>
      </c>
    </row>
    <row r="23" spans="1:9" ht="5.25" customHeight="1">
      <c r="A23" s="19"/>
      <c r="B23" s="17"/>
    </row>
    <row r="24" spans="1:9">
      <c r="A24" s="19"/>
      <c r="B24" s="8" t="s">
        <v>57</v>
      </c>
      <c r="C24" s="9">
        <f>SUM(C21:C22)</f>
        <v>-2721</v>
      </c>
      <c r="D24" s="9">
        <f>SUM(D21:D22)</f>
        <v>-8784</v>
      </c>
      <c r="E24" s="9">
        <f t="shared" ref="E24:H24" si="6">SUM(E21:E22)</f>
        <v>-12352</v>
      </c>
      <c r="F24" s="9">
        <f t="shared" si="6"/>
        <v>-9074</v>
      </c>
      <c r="G24" s="9">
        <f t="shared" si="6"/>
        <v>-179026</v>
      </c>
      <c r="H24" s="9">
        <f t="shared" si="6"/>
        <v>-272106</v>
      </c>
      <c r="I24" s="9">
        <f t="shared" ref="I24" si="7">SUM(I21:I22)</f>
        <v>-156122</v>
      </c>
    </row>
    <row r="25" spans="1:9" ht="5.25" customHeight="1">
      <c r="A25" s="19"/>
      <c r="B25" s="11"/>
    </row>
    <row r="26" spans="1:9" ht="24">
      <c r="B26" s="11" t="s">
        <v>58</v>
      </c>
      <c r="C26" s="18">
        <v>-395</v>
      </c>
      <c r="D26" s="18">
        <v>-191</v>
      </c>
      <c r="E26" s="18">
        <v>688</v>
      </c>
      <c r="F26" s="18">
        <v>574</v>
      </c>
      <c r="G26" s="18">
        <v>0</v>
      </c>
      <c r="H26" s="18">
        <v>0</v>
      </c>
      <c r="I26" s="18">
        <v>0</v>
      </c>
    </row>
    <row r="27" spans="1:9" ht="5.25" customHeight="1">
      <c r="B27" s="20"/>
    </row>
    <row r="28" spans="1:9">
      <c r="B28" s="8" t="s">
        <v>59</v>
      </c>
      <c r="C28" s="9">
        <f>C19+C24+C26</f>
        <v>-2689.1878625494646</v>
      </c>
      <c r="D28" s="9">
        <f>D19+D24+D26</f>
        <v>-7888</v>
      </c>
      <c r="E28" s="9">
        <f t="shared" ref="E28:H28" si="8">E19+E24+E26</f>
        <v>-6534</v>
      </c>
      <c r="F28" s="9">
        <f t="shared" si="8"/>
        <v>-37398</v>
      </c>
      <c r="G28" s="9">
        <f t="shared" si="8"/>
        <v>-263406.26600254298</v>
      </c>
      <c r="H28" s="9">
        <f t="shared" si="8"/>
        <v>-290823</v>
      </c>
      <c r="I28" s="9">
        <f t="shared" ref="I28" si="9">I19+I24+I26</f>
        <v>-1743009</v>
      </c>
    </row>
    <row r="29" spans="1:9">
      <c r="B29" s="17" t="s">
        <v>60</v>
      </c>
      <c r="C29" s="12">
        <v>0</v>
      </c>
      <c r="D29" s="12">
        <v>0</v>
      </c>
      <c r="E29" s="23">
        <v>0</v>
      </c>
      <c r="F29" s="23">
        <v>-1670</v>
      </c>
      <c r="G29" s="23">
        <v>-1533</v>
      </c>
      <c r="H29" s="23">
        <v>-4049</v>
      </c>
      <c r="I29" s="23">
        <v>-13134</v>
      </c>
    </row>
    <row r="30" spans="1:9" ht="5.25" customHeight="1">
      <c r="B30" s="17"/>
    </row>
    <row r="31" spans="1:9">
      <c r="B31" s="8" t="s">
        <v>61</v>
      </c>
      <c r="C31" s="9">
        <f>C28+C29</f>
        <v>-2689.1878625494646</v>
      </c>
      <c r="D31" s="9">
        <f>D28+D29</f>
        <v>-7888</v>
      </c>
      <c r="E31" s="9">
        <f>E28+E29</f>
        <v>-6534</v>
      </c>
      <c r="F31" s="9">
        <f>F28+F29</f>
        <v>-39068</v>
      </c>
      <c r="G31" s="9">
        <f t="shared" ref="G31:H31" si="10">G28+G29</f>
        <v>-264939.26600254298</v>
      </c>
      <c r="H31" s="9">
        <f t="shared" si="10"/>
        <v>-294872</v>
      </c>
      <c r="I31" s="9">
        <f t="shared" ref="I31" si="11">I28+I29</f>
        <v>-1756143</v>
      </c>
    </row>
    <row r="32" spans="1:9">
      <c r="B32" s="14" t="s">
        <v>1</v>
      </c>
      <c r="C32" s="21">
        <f>C31/C9</f>
        <v>-2.6731071874757137E-2</v>
      </c>
      <c r="D32" s="21">
        <f t="shared" ref="D32:H32" si="12">D31/D9</f>
        <v>-5.7013169116903017E-2</v>
      </c>
      <c r="E32" s="21">
        <f t="shared" si="12"/>
        <v>-2.76943030436607E-2</v>
      </c>
      <c r="F32" s="21">
        <f t="shared" si="12"/>
        <v>-9.2455509276789097E-2</v>
      </c>
      <c r="G32" s="21">
        <f t="shared" si="12"/>
        <v>-0.29725017020446409</v>
      </c>
      <c r="H32" s="21">
        <f t="shared" si="12"/>
        <v>-0.2749417476542883</v>
      </c>
      <c r="I32" s="21">
        <f t="shared" ref="I32" si="13">I31/I9</f>
        <v>-1.6484652498779708</v>
      </c>
    </row>
    <row r="33" spans="2:9">
      <c r="H33" s="9"/>
      <c r="I33" s="9"/>
    </row>
    <row r="34" spans="2:9" ht="60" customHeight="1">
      <c r="B34" s="11" t="s">
        <v>66</v>
      </c>
      <c r="C34" s="24"/>
      <c r="D34" s="24"/>
      <c r="E34" s="24"/>
    </row>
    <row r="35" spans="2:9">
      <c r="C35" s="25"/>
      <c r="D35" s="25"/>
      <c r="E35" s="25"/>
    </row>
  </sheetData>
  <pageMargins left="0.511811024" right="0.511811024" top="0.78740157499999996" bottom="0.78740157499999996" header="0.31496062000000002" footer="0.31496062000000002"/>
  <pageSetup orientation="portrait" r:id="rId1"/>
  <ignoredErrors>
    <ignoredError sqref="B7"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9E11A-E32F-4321-A6D5-FBAD738FB8E6}">
  <sheetPr>
    <tabColor rgb="FF404142"/>
  </sheetPr>
  <dimension ref="A6:I58"/>
  <sheetViews>
    <sheetView showGridLines="0" zoomScale="150" zoomScaleNormal="110" workbookViewId="0">
      <pane xSplit="2" ySplit="7" topLeftCell="C8" activePane="bottomRight" state="frozen"/>
      <selection pane="topRight" activeCell="C1" sqref="C1"/>
      <selection pane="bottomLeft" activeCell="A8" sqref="A8"/>
      <selection pane="bottomRight" activeCell="E5" sqref="E5"/>
    </sheetView>
  </sheetViews>
  <sheetFormatPr baseColWidth="10" defaultColWidth="9.1640625" defaultRowHeight="15"/>
  <cols>
    <col min="1" max="1" width="3.5" style="6" customWidth="1"/>
    <col min="2" max="2" width="48.83203125" style="6" bestFit="1" customWidth="1"/>
    <col min="3" max="3" width="11.6640625" style="6" customWidth="1"/>
    <col min="4" max="5" width="11.6640625" style="6" bestFit="1" customWidth="1"/>
    <col min="6" max="6" width="10" style="6" bestFit="1" customWidth="1"/>
    <col min="7" max="7" width="9.6640625" style="6" bestFit="1" customWidth="1"/>
    <col min="8" max="9" width="10" style="6" bestFit="1" customWidth="1"/>
    <col min="10" max="16384" width="9.1640625" style="6"/>
  </cols>
  <sheetData>
    <row r="6" spans="1:9">
      <c r="B6" s="3" t="s">
        <v>68</v>
      </c>
    </row>
    <row r="7" spans="1:9" ht="16" thickBot="1">
      <c r="B7" s="5" t="s">
        <v>0</v>
      </c>
      <c r="C7" s="27">
        <v>2018</v>
      </c>
      <c r="D7" s="27">
        <v>2019</v>
      </c>
      <c r="E7" s="27">
        <v>2020</v>
      </c>
      <c r="F7" s="27">
        <v>2021</v>
      </c>
      <c r="G7" s="27">
        <v>2022</v>
      </c>
      <c r="H7" s="27">
        <v>2023</v>
      </c>
      <c r="I7" s="27">
        <v>2024</v>
      </c>
    </row>
    <row r="8" spans="1:9" ht="6.75" customHeight="1">
      <c r="B8" s="8"/>
      <c r="C8" s="10"/>
      <c r="D8" s="10"/>
      <c r="E8" s="10"/>
      <c r="F8" s="10"/>
    </row>
    <row r="9" spans="1:9" s="4" customFormat="1" ht="15" customHeight="1">
      <c r="A9" s="2"/>
      <c r="B9" s="8" t="s">
        <v>6</v>
      </c>
      <c r="C9" s="28">
        <f>C10+C20</f>
        <v>130141</v>
      </c>
      <c r="D9" s="28">
        <f t="shared" ref="D9:E9" si="0">D10+D20</f>
        <v>263413.520430214</v>
      </c>
      <c r="E9" s="28">
        <f t="shared" si="0"/>
        <v>420902</v>
      </c>
      <c r="F9" s="28">
        <f t="shared" ref="F9:H9" si="1">F10+F20</f>
        <v>2761538</v>
      </c>
      <c r="G9" s="28">
        <f t="shared" si="1"/>
        <v>3209582</v>
      </c>
      <c r="H9" s="28">
        <f t="shared" si="1"/>
        <v>3443461</v>
      </c>
      <c r="I9" s="28">
        <f t="shared" ref="I9" si="2">I10+I20</f>
        <v>1517558</v>
      </c>
    </row>
    <row r="10" spans="1:9" s="4" customFormat="1" ht="15" customHeight="1">
      <c r="A10" s="2"/>
      <c r="B10" s="13" t="s">
        <v>7</v>
      </c>
      <c r="C10" s="29">
        <f>SUM(C11:C19)</f>
        <v>108622</v>
      </c>
      <c r="D10" s="29">
        <f>SUM(D11:D19)</f>
        <v>180214</v>
      </c>
      <c r="E10" s="29">
        <f>SUM(E11:E19)</f>
        <v>231494</v>
      </c>
      <c r="F10" s="29">
        <f>SUM(F11:F19)</f>
        <v>882799</v>
      </c>
      <c r="G10" s="29">
        <f t="shared" ref="G10:H10" si="3">SUM(G11:G19)</f>
        <v>997882</v>
      </c>
      <c r="H10" s="29">
        <f t="shared" si="3"/>
        <v>1131846</v>
      </c>
      <c r="I10" s="29">
        <f t="shared" ref="I10" si="4">SUM(I11:I19)</f>
        <v>738665</v>
      </c>
    </row>
    <row r="11" spans="1:9" s="4" customFormat="1" ht="15" customHeight="1">
      <c r="A11" s="2"/>
      <c r="B11" s="30" t="s">
        <v>8</v>
      </c>
      <c r="C11" s="31">
        <v>11411</v>
      </c>
      <c r="D11" s="31">
        <v>37754</v>
      </c>
      <c r="E11" s="31">
        <v>67250</v>
      </c>
      <c r="F11" s="31">
        <v>120934</v>
      </c>
      <c r="G11" s="31">
        <v>278896</v>
      </c>
      <c r="H11" s="31">
        <v>414148</v>
      </c>
      <c r="I11" s="31">
        <v>104731</v>
      </c>
    </row>
    <row r="12" spans="1:9" s="4" customFormat="1" ht="15" customHeight="1">
      <c r="A12" s="2"/>
      <c r="B12" s="30" t="s">
        <v>75</v>
      </c>
      <c r="C12" s="31">
        <v>0</v>
      </c>
      <c r="D12" s="31">
        <v>0</v>
      </c>
      <c r="E12" s="31">
        <v>0</v>
      </c>
      <c r="F12" s="31">
        <v>89108</v>
      </c>
      <c r="G12" s="31">
        <v>14223</v>
      </c>
      <c r="H12" s="31">
        <v>10090</v>
      </c>
      <c r="I12" s="31">
        <v>23648</v>
      </c>
    </row>
    <row r="13" spans="1:9" s="4" customFormat="1" ht="15" customHeight="1">
      <c r="A13" s="2"/>
      <c r="B13" s="30" t="s">
        <v>27</v>
      </c>
      <c r="C13" s="31">
        <v>55619</v>
      </c>
      <c r="D13" s="31">
        <v>89579</v>
      </c>
      <c r="E13" s="31">
        <v>99804</v>
      </c>
      <c r="F13" s="31">
        <v>382810</v>
      </c>
      <c r="G13" s="31">
        <v>431452</v>
      </c>
      <c r="H13" s="31">
        <v>495975</v>
      </c>
      <c r="I13" s="31">
        <v>450205</v>
      </c>
    </row>
    <row r="14" spans="1:9" s="4" customFormat="1" ht="15" customHeight="1">
      <c r="A14" s="2"/>
      <c r="B14" s="30" t="s">
        <v>28</v>
      </c>
      <c r="C14" s="31">
        <v>30727</v>
      </c>
      <c r="D14" s="31">
        <v>37048</v>
      </c>
      <c r="E14" s="31">
        <v>38241</v>
      </c>
      <c r="F14" s="31">
        <v>88178</v>
      </c>
      <c r="G14" s="31">
        <v>141186</v>
      </c>
      <c r="H14" s="31">
        <v>123559</v>
      </c>
      <c r="I14" s="31">
        <v>73063</v>
      </c>
    </row>
    <row r="15" spans="1:9" s="4" customFormat="1" ht="15" customHeight="1">
      <c r="A15" s="2"/>
      <c r="B15" s="30" t="s">
        <v>21</v>
      </c>
      <c r="C15" s="31">
        <v>5150</v>
      </c>
      <c r="D15" s="31">
        <v>9599</v>
      </c>
      <c r="E15" s="31">
        <v>13086</v>
      </c>
      <c r="F15" s="31">
        <v>85266</v>
      </c>
      <c r="G15" s="31">
        <v>123695</v>
      </c>
      <c r="H15" s="31">
        <v>59987</v>
      </c>
      <c r="I15" s="31">
        <v>58062</v>
      </c>
    </row>
    <row r="16" spans="1:9" s="4" customFormat="1" ht="15" customHeight="1">
      <c r="A16" s="2"/>
      <c r="B16" s="30" t="s">
        <v>29</v>
      </c>
      <c r="C16" s="31">
        <v>2908</v>
      </c>
      <c r="D16" s="31">
        <v>3630</v>
      </c>
      <c r="E16" s="31">
        <v>5752</v>
      </c>
      <c r="F16" s="31">
        <v>648</v>
      </c>
      <c r="G16" s="31">
        <v>99</v>
      </c>
      <c r="H16" s="31">
        <v>17700</v>
      </c>
      <c r="I16" s="31">
        <v>14110</v>
      </c>
    </row>
    <row r="17" spans="1:9" s="4" customFormat="1" ht="15" customHeight="1">
      <c r="A17" s="2"/>
      <c r="B17" s="30" t="s">
        <v>9</v>
      </c>
      <c r="C17" s="31">
        <v>431</v>
      </c>
      <c r="D17" s="31">
        <v>705</v>
      </c>
      <c r="E17" s="31">
        <v>761</v>
      </c>
      <c r="F17" s="31">
        <v>1989</v>
      </c>
      <c r="G17" s="31">
        <v>4822</v>
      </c>
      <c r="H17" s="31">
        <v>5397</v>
      </c>
      <c r="I17" s="31">
        <v>1985</v>
      </c>
    </row>
    <row r="18" spans="1:9" s="4" customFormat="1" ht="15" customHeight="1">
      <c r="A18" s="2"/>
      <c r="B18" s="30" t="s">
        <v>76</v>
      </c>
      <c r="C18" s="31">
        <v>0</v>
      </c>
      <c r="D18" s="31">
        <v>0</v>
      </c>
      <c r="E18" s="31">
        <v>0</v>
      </c>
      <c r="F18" s="31">
        <v>1477</v>
      </c>
      <c r="G18" s="31">
        <v>0</v>
      </c>
      <c r="H18" s="31">
        <v>0</v>
      </c>
      <c r="I18" s="31"/>
    </row>
    <row r="19" spans="1:9" s="4" customFormat="1" ht="15" customHeight="1">
      <c r="A19" s="2"/>
      <c r="B19" s="32" t="s">
        <v>30</v>
      </c>
      <c r="C19" s="31">
        <v>2376</v>
      </c>
      <c r="D19" s="31">
        <v>1899</v>
      </c>
      <c r="E19" s="31">
        <v>6600</v>
      </c>
      <c r="F19" s="31">
        <v>112389</v>
      </c>
      <c r="G19" s="31">
        <v>3509</v>
      </c>
      <c r="H19" s="31">
        <v>4990</v>
      </c>
      <c r="I19" s="31">
        <v>12861</v>
      </c>
    </row>
    <row r="20" spans="1:9" s="4" customFormat="1" ht="15" customHeight="1">
      <c r="A20" s="2"/>
      <c r="B20" s="13" t="s">
        <v>10</v>
      </c>
      <c r="C20" s="33">
        <f>SUM(C21:C27)</f>
        <v>21519</v>
      </c>
      <c r="D20" s="33">
        <f>SUM(D21:D27)</f>
        <v>83199.520430214019</v>
      </c>
      <c r="E20" s="33">
        <f>SUM(E21:E27)</f>
        <v>189408</v>
      </c>
      <c r="F20" s="33">
        <f>SUM(F21:F27)</f>
        <v>1878739</v>
      </c>
      <c r="G20" s="33">
        <f t="shared" ref="G20:H20" si="5">SUM(G21:G27)</f>
        <v>2211700</v>
      </c>
      <c r="H20" s="33">
        <f t="shared" si="5"/>
        <v>2311615</v>
      </c>
      <c r="I20" s="33">
        <f t="shared" ref="I20" si="6">SUM(I21:I27)</f>
        <v>778893</v>
      </c>
    </row>
    <row r="21" spans="1:9" s="4" customFormat="1" ht="15" customHeight="1">
      <c r="A21" s="2"/>
      <c r="B21" s="30" t="s">
        <v>21</v>
      </c>
      <c r="C21" s="31">
        <v>0</v>
      </c>
      <c r="D21" s="31">
        <v>9046</v>
      </c>
      <c r="E21" s="31">
        <v>26533</v>
      </c>
      <c r="F21" s="31">
        <v>46133</v>
      </c>
      <c r="G21" s="31">
        <v>29686</v>
      </c>
      <c r="H21" s="31">
        <v>37180</v>
      </c>
      <c r="I21" s="31">
        <v>37198</v>
      </c>
    </row>
    <row r="22" spans="1:9" s="4" customFormat="1" ht="15" customHeight="1">
      <c r="A22" s="2"/>
      <c r="B22" s="30" t="s">
        <v>31</v>
      </c>
      <c r="C22" s="31">
        <v>11</v>
      </c>
      <c r="D22" s="31">
        <v>175</v>
      </c>
      <c r="E22" s="31">
        <v>70</v>
      </c>
      <c r="F22" s="31">
        <v>66779</v>
      </c>
      <c r="G22" s="31">
        <v>169634</v>
      </c>
      <c r="H22" s="31">
        <v>181437</v>
      </c>
      <c r="I22" s="31">
        <v>137259</v>
      </c>
    </row>
    <row r="23" spans="1:9" s="4" customFormat="1" ht="15" customHeight="1">
      <c r="A23" s="2"/>
      <c r="B23" s="30" t="s">
        <v>30</v>
      </c>
      <c r="C23" s="31">
        <v>0</v>
      </c>
      <c r="D23" s="31">
        <v>0</v>
      </c>
      <c r="E23" s="31">
        <v>0</v>
      </c>
      <c r="F23" s="31">
        <v>69780</v>
      </c>
      <c r="G23" s="31">
        <v>71834</v>
      </c>
      <c r="H23" s="31">
        <v>70693</v>
      </c>
      <c r="I23" s="31">
        <v>68886</v>
      </c>
    </row>
    <row r="24" spans="1:9" s="4" customFormat="1" ht="15" customHeight="1">
      <c r="A24" s="2"/>
      <c r="B24" s="30" t="s">
        <v>32</v>
      </c>
      <c r="C24" s="31">
        <v>7497</v>
      </c>
      <c r="D24" s="31">
        <v>7269</v>
      </c>
      <c r="E24" s="31">
        <v>7914</v>
      </c>
      <c r="F24" s="31">
        <v>698</v>
      </c>
      <c r="G24" s="31">
        <v>0</v>
      </c>
      <c r="H24" s="31"/>
      <c r="I24" s="31"/>
    </row>
    <row r="25" spans="1:9" s="4" customFormat="1" ht="15" customHeight="1">
      <c r="A25" s="2"/>
      <c r="B25" s="30" t="s">
        <v>11</v>
      </c>
      <c r="C25" s="31">
        <v>7038</v>
      </c>
      <c r="D25" s="31">
        <v>11634.036970214012</v>
      </c>
      <c r="E25" s="31">
        <v>21962</v>
      </c>
      <c r="F25" s="31">
        <v>57716</v>
      </c>
      <c r="G25" s="31">
        <v>98636</v>
      </c>
      <c r="H25" s="31">
        <v>98842</v>
      </c>
      <c r="I25" s="31">
        <v>81159</v>
      </c>
    </row>
    <row r="26" spans="1:9" s="4" customFormat="1" ht="15" customHeight="1">
      <c r="A26" s="2"/>
      <c r="B26" s="30" t="s">
        <v>12</v>
      </c>
      <c r="C26" s="31">
        <v>6973</v>
      </c>
      <c r="D26" s="31">
        <v>25189.483460000003</v>
      </c>
      <c r="E26" s="31">
        <v>106011</v>
      </c>
      <c r="F26" s="31">
        <v>1546585</v>
      </c>
      <c r="G26" s="31">
        <v>1735415</v>
      </c>
      <c r="H26" s="31">
        <v>1869733</v>
      </c>
      <c r="I26" s="31">
        <v>425084</v>
      </c>
    </row>
    <row r="27" spans="1:9" s="4" customFormat="1" ht="15" customHeight="1">
      <c r="A27" s="2"/>
      <c r="B27" s="32" t="s">
        <v>33</v>
      </c>
      <c r="C27" s="31">
        <v>0</v>
      </c>
      <c r="D27" s="31">
        <v>29886</v>
      </c>
      <c r="E27" s="31">
        <v>26918</v>
      </c>
      <c r="F27" s="31">
        <v>91048</v>
      </c>
      <c r="G27" s="31">
        <v>106495</v>
      </c>
      <c r="H27" s="31">
        <v>53730</v>
      </c>
      <c r="I27" s="31">
        <v>29307</v>
      </c>
    </row>
    <row r="28" spans="1:9" s="4" customFormat="1" ht="15" customHeight="1">
      <c r="A28" s="2"/>
      <c r="B28" s="13" t="s">
        <v>13</v>
      </c>
      <c r="C28" s="33">
        <f t="shared" ref="C28:H28" si="7">C29+C42</f>
        <v>93415</v>
      </c>
      <c r="D28" s="33">
        <f t="shared" si="7"/>
        <v>195451</v>
      </c>
      <c r="E28" s="33">
        <f t="shared" si="7"/>
        <v>361870</v>
      </c>
      <c r="F28" s="33">
        <f t="shared" si="7"/>
        <v>1475522</v>
      </c>
      <c r="G28" s="33">
        <f t="shared" si="7"/>
        <v>1766238</v>
      </c>
      <c r="H28" s="33">
        <f t="shared" si="7"/>
        <v>1823592</v>
      </c>
      <c r="I28" s="33">
        <f t="shared" ref="I28" si="8">I29+I42</f>
        <v>1799802</v>
      </c>
    </row>
    <row r="29" spans="1:9" s="4" customFormat="1" ht="15" customHeight="1">
      <c r="A29" s="2"/>
      <c r="B29" s="13" t="s">
        <v>14</v>
      </c>
      <c r="C29" s="29">
        <f>SUM(C30:C40)</f>
        <v>85611</v>
      </c>
      <c r="D29" s="29">
        <f>SUM(D30:D40)</f>
        <v>159649</v>
      </c>
      <c r="E29" s="29">
        <f>SUM(E30:E40)</f>
        <v>239374</v>
      </c>
      <c r="F29" s="29">
        <f>SUM(F30:F40)</f>
        <v>886640.99999999988</v>
      </c>
      <c r="G29" s="29">
        <f>SUM(G30:G40)</f>
        <v>1006037</v>
      </c>
      <c r="H29" s="29">
        <f>SUM(H30:H41)</f>
        <v>1027165</v>
      </c>
      <c r="I29" s="29">
        <f>SUM(I30:I41)</f>
        <v>1205311</v>
      </c>
    </row>
    <row r="30" spans="1:9" ht="15" customHeight="1">
      <c r="B30" s="30" t="s">
        <v>16</v>
      </c>
      <c r="C30" s="31">
        <v>71218</v>
      </c>
      <c r="D30" s="31">
        <v>115696</v>
      </c>
      <c r="E30" s="31">
        <v>161171</v>
      </c>
      <c r="F30" s="31">
        <v>397003</v>
      </c>
      <c r="G30" s="31">
        <v>428941</v>
      </c>
      <c r="H30" s="31">
        <v>549722</v>
      </c>
      <c r="I30" s="31">
        <v>360971</v>
      </c>
    </row>
    <row r="31" spans="1:9" ht="15" customHeight="1">
      <c r="B31" s="30" t="s">
        <v>79</v>
      </c>
      <c r="C31" s="31">
        <v>0</v>
      </c>
      <c r="D31" s="31">
        <v>0</v>
      </c>
      <c r="E31" s="31">
        <v>0</v>
      </c>
      <c r="F31" s="31">
        <v>51885</v>
      </c>
      <c r="G31" s="31">
        <v>49453</v>
      </c>
      <c r="H31" s="31">
        <v>31062</v>
      </c>
      <c r="I31" s="31">
        <v>0</v>
      </c>
    </row>
    <row r="32" spans="1:9">
      <c r="B32" s="30" t="s">
        <v>35</v>
      </c>
      <c r="C32" s="31">
        <v>574</v>
      </c>
      <c r="D32" s="31">
        <v>4467</v>
      </c>
      <c r="E32" s="31">
        <v>843</v>
      </c>
      <c r="F32" s="31">
        <v>12194</v>
      </c>
      <c r="G32" s="31">
        <v>2598</v>
      </c>
      <c r="H32" s="31">
        <v>1077</v>
      </c>
      <c r="I32" s="31">
        <v>0</v>
      </c>
    </row>
    <row r="33" spans="2:9">
      <c r="B33" s="30" t="s">
        <v>36</v>
      </c>
      <c r="C33" s="31">
        <v>4163</v>
      </c>
      <c r="D33" s="31">
        <v>9775</v>
      </c>
      <c r="E33" s="31">
        <v>16598</v>
      </c>
      <c r="F33" s="31">
        <v>41297</v>
      </c>
      <c r="G33" s="31">
        <v>55910</v>
      </c>
      <c r="H33" s="31">
        <v>49783</v>
      </c>
      <c r="I33" s="31">
        <v>40921</v>
      </c>
    </row>
    <row r="34" spans="2:9">
      <c r="B34" s="30" t="s">
        <v>37</v>
      </c>
      <c r="C34" s="31">
        <v>6608</v>
      </c>
      <c r="D34" s="31">
        <v>6740</v>
      </c>
      <c r="E34" s="31">
        <v>8081</v>
      </c>
      <c r="F34" s="31">
        <v>37720</v>
      </c>
      <c r="G34" s="31">
        <v>36400</v>
      </c>
      <c r="H34" s="31">
        <v>15071</v>
      </c>
      <c r="I34" s="31">
        <v>23717</v>
      </c>
    </row>
    <row r="35" spans="2:9">
      <c r="B35" s="30" t="s">
        <v>15</v>
      </c>
      <c r="C35" s="31">
        <v>425</v>
      </c>
      <c r="D35" s="31">
        <v>15833</v>
      </c>
      <c r="E35" s="31">
        <v>30262</v>
      </c>
      <c r="F35" s="31">
        <v>13112</v>
      </c>
      <c r="G35" s="31">
        <v>257093</v>
      </c>
      <c r="H35" s="31">
        <f>231625-13082-481</f>
        <v>218062</v>
      </c>
      <c r="I35" s="31">
        <v>333494</v>
      </c>
    </row>
    <row r="36" spans="2:9">
      <c r="B36" s="30" t="s">
        <v>78</v>
      </c>
      <c r="C36" s="31">
        <v>0</v>
      </c>
      <c r="D36" s="31">
        <v>0</v>
      </c>
      <c r="E36" s="31">
        <v>0</v>
      </c>
      <c r="F36" s="31">
        <v>2276</v>
      </c>
      <c r="G36" s="31">
        <v>23394</v>
      </c>
      <c r="H36" s="31">
        <v>82590</v>
      </c>
      <c r="I36" s="31">
        <v>386084</v>
      </c>
    </row>
    <row r="37" spans="2:9">
      <c r="B37" s="30" t="s">
        <v>38</v>
      </c>
      <c r="C37" s="31">
        <v>0</v>
      </c>
      <c r="D37" s="31">
        <v>4070</v>
      </c>
      <c r="E37" s="31">
        <v>7873</v>
      </c>
      <c r="F37" s="31">
        <v>28742</v>
      </c>
      <c r="G37" s="31">
        <v>50470</v>
      </c>
      <c r="H37" s="31">
        <v>23913</v>
      </c>
      <c r="I37" s="31">
        <v>18790</v>
      </c>
    </row>
    <row r="38" spans="2:9">
      <c r="B38" s="30" t="s">
        <v>39</v>
      </c>
      <c r="C38" s="31">
        <v>0</v>
      </c>
      <c r="D38" s="31">
        <v>0</v>
      </c>
      <c r="E38" s="31">
        <v>8492</v>
      </c>
      <c r="F38" s="31">
        <v>0</v>
      </c>
      <c r="G38" s="31">
        <v>0</v>
      </c>
      <c r="H38" s="31">
        <v>0</v>
      </c>
      <c r="I38" s="31">
        <v>0</v>
      </c>
    </row>
    <row r="39" spans="2:9">
      <c r="B39" s="30" t="s">
        <v>40</v>
      </c>
      <c r="C39" s="31">
        <v>0</v>
      </c>
      <c r="D39" s="31">
        <v>0</v>
      </c>
      <c r="E39" s="31">
        <v>6000</v>
      </c>
      <c r="F39" s="31">
        <v>300834.05438902398</v>
      </c>
      <c r="G39" s="31">
        <v>91456</v>
      </c>
      <c r="H39" s="31">
        <f>13048+2931</f>
        <v>15979</v>
      </c>
      <c r="I39" s="31">
        <v>20883</v>
      </c>
    </row>
    <row r="40" spans="2:9">
      <c r="B40" s="30" t="s">
        <v>41</v>
      </c>
      <c r="C40" s="31">
        <v>2623</v>
      </c>
      <c r="D40" s="31">
        <v>3068</v>
      </c>
      <c r="E40" s="31">
        <v>54</v>
      </c>
      <c r="F40" s="31">
        <v>1577.9456109760199</v>
      </c>
      <c r="G40" s="31">
        <v>10322</v>
      </c>
      <c r="H40" s="31">
        <v>7550</v>
      </c>
      <c r="I40" s="31">
        <v>14015</v>
      </c>
    </row>
    <row r="41" spans="2:9">
      <c r="B41" s="32" t="s">
        <v>43</v>
      </c>
      <c r="C41" s="31">
        <v>0</v>
      </c>
      <c r="D41" s="31">
        <v>0</v>
      </c>
      <c r="E41" s="31">
        <v>0</v>
      </c>
      <c r="F41" s="31">
        <v>0</v>
      </c>
      <c r="G41" s="31">
        <v>0</v>
      </c>
      <c r="H41" s="31">
        <v>32356</v>
      </c>
      <c r="I41" s="31">
        <v>6436</v>
      </c>
    </row>
    <row r="42" spans="2:9">
      <c r="B42" s="13" t="s">
        <v>17</v>
      </c>
      <c r="C42" s="34">
        <f t="shared" ref="C42:E42" si="9">SUM(C43:C54)</f>
        <v>7804</v>
      </c>
      <c r="D42" s="34">
        <f t="shared" si="9"/>
        <v>35802</v>
      </c>
      <c r="E42" s="34">
        <f t="shared" si="9"/>
        <v>122496</v>
      </c>
      <c r="F42" s="34">
        <f>SUM(F43:F54)</f>
        <v>588881</v>
      </c>
      <c r="G42" s="34">
        <f t="shared" ref="G42" si="10">SUM(G43:G54)</f>
        <v>760201</v>
      </c>
      <c r="H42" s="34">
        <f>SUM(H43:H54)</f>
        <v>796427</v>
      </c>
      <c r="I42" s="34">
        <f>SUM(I43:I54)</f>
        <v>594491</v>
      </c>
    </row>
    <row r="43" spans="2:9">
      <c r="B43" s="30" t="s">
        <v>15</v>
      </c>
      <c r="C43" s="31">
        <v>203</v>
      </c>
      <c r="D43" s="31">
        <v>0</v>
      </c>
      <c r="E43" s="35">
        <v>41647</v>
      </c>
      <c r="F43" s="35">
        <v>5276</v>
      </c>
      <c r="G43" s="35">
        <v>2162</v>
      </c>
      <c r="H43" s="35">
        <v>85939</v>
      </c>
      <c r="I43" s="35">
        <v>50666</v>
      </c>
    </row>
    <row r="44" spans="2:9">
      <c r="B44" s="30" t="s">
        <v>78</v>
      </c>
      <c r="C44" s="31">
        <v>0</v>
      </c>
      <c r="D44" s="31">
        <v>0</v>
      </c>
      <c r="E44" s="31">
        <v>0</v>
      </c>
      <c r="F44" s="35">
        <v>247519</v>
      </c>
      <c r="G44" s="35">
        <v>229648</v>
      </c>
      <c r="H44" s="35">
        <v>316718</v>
      </c>
      <c r="I44" s="35">
        <v>176454</v>
      </c>
    </row>
    <row r="45" spans="2:9">
      <c r="B45" s="30" t="s">
        <v>38</v>
      </c>
      <c r="C45" s="31">
        <v>0</v>
      </c>
      <c r="D45" s="35">
        <v>27962</v>
      </c>
      <c r="E45" s="35">
        <v>23864</v>
      </c>
      <c r="F45" s="35">
        <v>67800</v>
      </c>
      <c r="G45" s="35">
        <v>69090</v>
      </c>
      <c r="H45" s="35">
        <v>34925</v>
      </c>
      <c r="I45" s="35">
        <v>17494</v>
      </c>
    </row>
    <row r="46" spans="2:9">
      <c r="B46" s="30" t="s">
        <v>40</v>
      </c>
      <c r="C46" s="31">
        <v>0</v>
      </c>
      <c r="D46" s="31">
        <v>0</v>
      </c>
      <c r="E46" s="35">
        <v>22964</v>
      </c>
      <c r="F46" s="35">
        <v>10627</v>
      </c>
      <c r="G46" s="35">
        <v>99315</v>
      </c>
      <c r="H46" s="35">
        <v>10348</v>
      </c>
      <c r="I46" s="35">
        <v>5472</v>
      </c>
    </row>
    <row r="47" spans="2:9">
      <c r="B47" s="30" t="s">
        <v>41</v>
      </c>
      <c r="C47" s="31">
        <v>0</v>
      </c>
      <c r="D47" s="31">
        <v>0</v>
      </c>
      <c r="E47" s="35">
        <v>26645</v>
      </c>
      <c r="F47" s="35">
        <v>44992</v>
      </c>
      <c r="G47" s="35">
        <v>34923</v>
      </c>
      <c r="H47" s="35">
        <v>37424</v>
      </c>
      <c r="I47" s="35">
        <v>8874</v>
      </c>
    </row>
    <row r="48" spans="2:9">
      <c r="B48" s="30" t="s">
        <v>88</v>
      </c>
      <c r="C48" s="31"/>
      <c r="D48" s="31"/>
      <c r="E48" s="35"/>
      <c r="F48" s="35"/>
      <c r="G48" s="35">
        <v>5800</v>
      </c>
      <c r="H48" s="35">
        <v>14324</v>
      </c>
      <c r="I48" s="35">
        <v>5040</v>
      </c>
    </row>
    <row r="49" spans="2:9">
      <c r="B49" s="30" t="s">
        <v>44</v>
      </c>
      <c r="C49" s="31">
        <v>7601</v>
      </c>
      <c r="D49" s="35">
        <v>7840</v>
      </c>
      <c r="E49" s="35">
        <v>7376</v>
      </c>
      <c r="F49" s="35">
        <v>79811</v>
      </c>
      <c r="G49" s="35">
        <v>79726</v>
      </c>
      <c r="H49" s="35">
        <v>83281</v>
      </c>
      <c r="I49" s="35">
        <v>121713</v>
      </c>
    </row>
    <row r="50" spans="2:9">
      <c r="B50" s="30" t="s">
        <v>80</v>
      </c>
      <c r="C50" s="31">
        <v>0</v>
      </c>
      <c r="D50" s="31">
        <v>0</v>
      </c>
      <c r="E50" s="31">
        <v>0</v>
      </c>
      <c r="F50" s="35">
        <v>3629</v>
      </c>
      <c r="G50" s="31">
        <v>2600</v>
      </c>
      <c r="H50" s="31">
        <v>1851</v>
      </c>
      <c r="I50" s="31">
        <v>963</v>
      </c>
    </row>
    <row r="51" spans="2:9">
      <c r="B51" s="30" t="s">
        <v>43</v>
      </c>
      <c r="C51" s="31">
        <v>0</v>
      </c>
      <c r="D51" s="31">
        <v>0</v>
      </c>
      <c r="E51" s="31">
        <v>0</v>
      </c>
      <c r="F51" s="35">
        <v>68284</v>
      </c>
      <c r="G51" s="31">
        <v>73056</v>
      </c>
      <c r="H51" s="31">
        <v>49837</v>
      </c>
      <c r="I51" s="31">
        <v>58604</v>
      </c>
    </row>
    <row r="52" spans="2:9">
      <c r="B52" s="30" t="s">
        <v>89</v>
      </c>
      <c r="C52" s="31"/>
      <c r="D52" s="31"/>
      <c r="E52" s="31"/>
      <c r="F52" s="35"/>
      <c r="G52" s="31">
        <v>1586</v>
      </c>
      <c r="H52" s="31">
        <v>0</v>
      </c>
      <c r="I52" s="31">
        <v>0</v>
      </c>
    </row>
    <row r="53" spans="2:9">
      <c r="B53" s="30" t="s">
        <v>16</v>
      </c>
      <c r="C53" s="31"/>
      <c r="D53" s="31"/>
      <c r="E53" s="31"/>
      <c r="F53" s="35"/>
      <c r="G53" s="31"/>
      <c r="H53" s="31"/>
      <c r="I53" s="31">
        <v>17546</v>
      </c>
    </row>
    <row r="54" spans="2:9">
      <c r="B54" s="30" t="s">
        <v>37</v>
      </c>
      <c r="C54" s="31">
        <v>0</v>
      </c>
      <c r="D54" s="31">
        <v>0</v>
      </c>
      <c r="E54" s="31">
        <v>0</v>
      </c>
      <c r="F54" s="35">
        <v>60943</v>
      </c>
      <c r="G54" s="35">
        <v>162295</v>
      </c>
      <c r="H54" s="35">
        <v>161780</v>
      </c>
      <c r="I54" s="35">
        <v>131665</v>
      </c>
    </row>
    <row r="55" spans="2:9">
      <c r="B55" s="63" t="s">
        <v>18</v>
      </c>
      <c r="C55" s="36">
        <v>36726</v>
      </c>
      <c r="D55" s="37">
        <v>67963.383874218896</v>
      </c>
      <c r="E55" s="37">
        <v>59032</v>
      </c>
      <c r="F55" s="37">
        <v>1286049</v>
      </c>
      <c r="G55" s="37">
        <v>1443344</v>
      </c>
      <c r="H55" s="37">
        <v>1619869</v>
      </c>
      <c r="I55" s="37">
        <v>-104790</v>
      </c>
    </row>
    <row r="56" spans="2:9">
      <c r="B56" s="13" t="s">
        <v>47</v>
      </c>
      <c r="C56" s="40">
        <f>C55+C42+C29</f>
        <v>130141</v>
      </c>
      <c r="D56" s="40">
        <f t="shared" ref="D56:H56" si="11">D55+D42+D29</f>
        <v>263414.38387421891</v>
      </c>
      <c r="E56" s="40">
        <f t="shared" si="11"/>
        <v>420902</v>
      </c>
      <c r="F56" s="40">
        <f t="shared" si="11"/>
        <v>2761571</v>
      </c>
      <c r="G56" s="40">
        <f t="shared" si="11"/>
        <v>3209582</v>
      </c>
      <c r="H56" s="40">
        <f t="shared" si="11"/>
        <v>3443461</v>
      </c>
      <c r="I56" s="40">
        <f t="shared" ref="I56" si="12">I55+I42+I29</f>
        <v>1695012</v>
      </c>
    </row>
    <row r="58" spans="2:9" ht="60" customHeight="1">
      <c r="B58" s="11" t="s">
        <v>69</v>
      </c>
      <c r="C58" s="40"/>
    </row>
  </sheetData>
  <pageMargins left="0.511811024" right="0.511811024" top="0.78740157499999996" bottom="0.78740157499999996" header="0.31496062000000002" footer="0.31496062000000002"/>
  <pageSetup paperSize="9" orientation="portrait" verticalDpi="0" r:id="rId1"/>
  <ignoredErrors>
    <ignoredError sqref="B7" numberStoredAsText="1"/>
    <ignoredError sqref="C42:F42"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04142"/>
  </sheetPr>
  <dimension ref="A7:AG35"/>
  <sheetViews>
    <sheetView showGridLines="0" zoomScale="131" workbookViewId="0">
      <pane xSplit="2" ySplit="7" topLeftCell="U8" activePane="bottomRight" state="frozen"/>
      <selection pane="topRight" activeCell="C1" sqref="C1"/>
      <selection pane="bottomLeft" activeCell="A8" sqref="A8"/>
      <selection pane="bottomRight" activeCell="Y10" sqref="Y10"/>
    </sheetView>
  </sheetViews>
  <sheetFormatPr baseColWidth="10" defaultColWidth="9.1640625" defaultRowHeight="15"/>
  <cols>
    <col min="1" max="1" width="4.1640625" style="6" customWidth="1"/>
    <col min="2" max="2" width="40.6640625" style="6" customWidth="1"/>
    <col min="3" max="18" width="10.1640625" style="6" customWidth="1"/>
    <col min="19" max="19" width="0.33203125" style="6" customWidth="1"/>
    <col min="20" max="23" width="10.1640625" style="6" customWidth="1"/>
    <col min="24" max="24" width="0.33203125" style="6" customWidth="1"/>
    <col min="25" max="25" width="10.1640625" style="6" customWidth="1"/>
    <col min="26" max="26" width="3.5" style="6" customWidth="1"/>
    <col min="27" max="29" width="10" style="6" bestFit="1" customWidth="1"/>
    <col min="30" max="16384" width="9.1640625" style="6"/>
  </cols>
  <sheetData>
    <row r="7" spans="1:33" ht="16" thickBot="1">
      <c r="A7" s="19"/>
      <c r="B7" s="41" t="s">
        <v>2</v>
      </c>
      <c r="C7" s="22" t="s">
        <v>22</v>
      </c>
      <c r="D7" s="64" t="s">
        <v>23</v>
      </c>
      <c r="E7" s="64" t="s">
        <v>24</v>
      </c>
      <c r="F7" s="64" t="s">
        <v>25</v>
      </c>
      <c r="G7" s="22" t="s">
        <v>26</v>
      </c>
      <c r="H7" s="64" t="s">
        <v>70</v>
      </c>
      <c r="I7" s="64" t="s">
        <v>74</v>
      </c>
      <c r="J7" s="64" t="s">
        <v>77</v>
      </c>
      <c r="K7" s="22" t="s">
        <v>81</v>
      </c>
      <c r="L7" s="64" t="s">
        <v>82</v>
      </c>
      <c r="M7" s="64" t="s">
        <v>86</v>
      </c>
      <c r="N7" s="64" t="s">
        <v>87</v>
      </c>
      <c r="O7" s="22" t="s">
        <v>90</v>
      </c>
      <c r="P7" s="64" t="s">
        <v>91</v>
      </c>
      <c r="Q7" s="64" t="s">
        <v>93</v>
      </c>
      <c r="R7" s="64" t="s">
        <v>95</v>
      </c>
      <c r="S7" s="42"/>
      <c r="T7" s="64" t="s">
        <v>96</v>
      </c>
      <c r="U7" s="64" t="s">
        <v>97</v>
      </c>
      <c r="V7" s="64" t="s">
        <v>98</v>
      </c>
      <c r="W7" s="64" t="s">
        <v>99</v>
      </c>
      <c r="X7" s="42"/>
      <c r="Y7" s="64" t="s">
        <v>103</v>
      </c>
      <c r="Z7" s="87"/>
      <c r="AA7" s="27">
        <v>2018</v>
      </c>
      <c r="AB7" s="27">
        <v>2019</v>
      </c>
      <c r="AC7" s="27">
        <v>2020</v>
      </c>
      <c r="AD7" s="27">
        <v>2021</v>
      </c>
      <c r="AE7" s="27">
        <v>2022</v>
      </c>
      <c r="AF7" s="27">
        <v>2023</v>
      </c>
      <c r="AG7" s="27">
        <v>2024</v>
      </c>
    </row>
    <row r="8" spans="1:33" ht="3.75" customHeight="1">
      <c r="A8" s="19"/>
      <c r="B8" s="43"/>
      <c r="C8" s="44"/>
      <c r="D8" s="44"/>
      <c r="E8" s="44"/>
      <c r="F8" s="44"/>
      <c r="G8" s="44"/>
      <c r="H8" s="44"/>
      <c r="I8" s="44"/>
      <c r="J8" s="44"/>
      <c r="K8" s="44"/>
      <c r="L8" s="44"/>
      <c r="M8" s="44"/>
      <c r="N8" s="44"/>
      <c r="O8" s="44"/>
      <c r="P8" s="44"/>
      <c r="Q8" s="44"/>
      <c r="R8" s="44"/>
      <c r="S8" s="45"/>
      <c r="T8" s="44"/>
      <c r="U8" s="44"/>
      <c r="V8" s="44"/>
      <c r="W8" s="44"/>
      <c r="X8" s="45"/>
      <c r="Y8" s="45"/>
      <c r="Z8" s="45"/>
      <c r="AA8" s="44"/>
      <c r="AB8" s="44"/>
      <c r="AC8" s="44"/>
    </row>
    <row r="9" spans="1:33">
      <c r="A9" s="46"/>
      <c r="B9" s="11" t="s">
        <v>62</v>
      </c>
      <c r="C9" s="24">
        <v>971.6</v>
      </c>
      <c r="D9" s="24">
        <v>1198.5572068480865</v>
      </c>
      <c r="E9" s="24">
        <v>1218.0918514308912</v>
      </c>
      <c r="F9" s="24">
        <v>1262.7047899885529</v>
      </c>
      <c r="G9" s="24">
        <v>1380.7</v>
      </c>
      <c r="H9" s="24">
        <v>1542.304074346406</v>
      </c>
      <c r="I9" s="24">
        <v>1740.5670379550334</v>
      </c>
      <c r="J9" s="24">
        <v>2421.9685780271284</v>
      </c>
      <c r="K9" s="24">
        <v>2831.3</v>
      </c>
      <c r="L9" s="79">
        <v>3088.2</v>
      </c>
      <c r="M9" s="24">
        <v>3225.9786321051997</v>
      </c>
      <c r="N9" s="24">
        <v>3728.5569714182388</v>
      </c>
      <c r="O9" s="24">
        <v>3347.4050760258147</v>
      </c>
      <c r="P9" s="24">
        <v>4322.6234909882351</v>
      </c>
      <c r="Q9" s="24">
        <v>3830.5416844585579</v>
      </c>
      <c r="R9" s="24">
        <v>4241.4661983718324</v>
      </c>
      <c r="S9" s="24"/>
      <c r="T9" s="24">
        <v>3220.9</v>
      </c>
      <c r="U9" s="24">
        <v>3682</v>
      </c>
      <c r="V9" s="24">
        <v>3823.3</v>
      </c>
      <c r="W9" s="24">
        <v>4113.2</v>
      </c>
      <c r="X9" s="24"/>
      <c r="Y9" s="24">
        <v>3361.8</v>
      </c>
      <c r="Z9" s="24"/>
      <c r="AA9" s="24">
        <v>1903</v>
      </c>
      <c r="AB9" s="24">
        <v>2982</v>
      </c>
      <c r="AC9" s="24">
        <v>4651</v>
      </c>
      <c r="AD9" s="24">
        <v>7085.5595141245449</v>
      </c>
      <c r="AE9" s="24">
        <v>12874.035603523438</v>
      </c>
      <c r="AF9" s="24">
        <v>15742.042972234443</v>
      </c>
      <c r="AG9" s="24">
        <v>14839.4</v>
      </c>
    </row>
    <row r="10" spans="1:33">
      <c r="A10" s="46"/>
      <c r="B10" s="65" t="s">
        <v>63</v>
      </c>
      <c r="C10" s="53">
        <v>4.3999999999999997E-2</v>
      </c>
      <c r="D10" s="53">
        <v>5.5104587100756663E-2</v>
      </c>
      <c r="E10" s="53">
        <v>5.080733437901274E-2</v>
      </c>
      <c r="F10" s="53">
        <v>5.1366717315286345E-2</v>
      </c>
      <c r="G10" s="53">
        <v>5.2999999999999999E-2</v>
      </c>
      <c r="H10" s="53">
        <v>5.13368286558884E-2</v>
      </c>
      <c r="I10" s="53">
        <v>6.0392962585055956E-2</v>
      </c>
      <c r="J10" s="53">
        <v>6.8337000889341706E-2</v>
      </c>
      <c r="K10" s="53">
        <v>6.8708431307695883E-2</v>
      </c>
      <c r="L10" s="53">
        <v>7.136278463477104E-2</v>
      </c>
      <c r="M10" s="53">
        <v>6.6514079747631363E-2</v>
      </c>
      <c r="N10" s="53">
        <v>7.0000000000000007E-2</v>
      </c>
      <c r="O10" s="53">
        <v>6.397701955278641E-2</v>
      </c>
      <c r="P10" s="53">
        <v>6.9352096157573012E-2</v>
      </c>
      <c r="Q10" s="53">
        <v>7.5712007306087736E-2</v>
      </c>
      <c r="R10" s="53">
        <v>6.33108900179567E-2</v>
      </c>
      <c r="S10" s="66"/>
      <c r="T10" s="53">
        <v>6.8000000000000005E-2</v>
      </c>
      <c r="U10" s="53">
        <v>7.1999999999999995E-2</v>
      </c>
      <c r="V10" s="53">
        <v>6.5000000000000002E-2</v>
      </c>
      <c r="W10" s="53">
        <v>8.0500000000000002E-2</v>
      </c>
      <c r="X10" s="66"/>
      <c r="Y10" s="53">
        <v>5.5E-2</v>
      </c>
      <c r="Z10" s="66"/>
      <c r="AA10" s="67">
        <v>5.2999999999999999E-2</v>
      </c>
      <c r="AB10" s="67">
        <v>4.5999999999999999E-2</v>
      </c>
      <c r="AC10" s="67">
        <v>5.0999999999999997E-2</v>
      </c>
      <c r="AD10" s="67">
        <v>5.9636786503261673E-2</v>
      </c>
      <c r="AE10" s="67">
        <v>6.8000000000000005E-2</v>
      </c>
      <c r="AF10" s="67">
        <v>6.8128958985287896E-2</v>
      </c>
      <c r="AG10" s="67">
        <v>0.28599999999999998</v>
      </c>
    </row>
    <row r="11" spans="1:33">
      <c r="A11" s="19"/>
      <c r="B11" s="11" t="s">
        <v>64</v>
      </c>
      <c r="C11" s="48">
        <v>967</v>
      </c>
      <c r="D11" s="49">
        <v>1159</v>
      </c>
      <c r="E11" s="49">
        <v>1171</v>
      </c>
      <c r="F11" s="49">
        <v>1266</v>
      </c>
      <c r="G11" s="48">
        <v>1163</v>
      </c>
      <c r="H11" s="48">
        <v>1637</v>
      </c>
      <c r="I11" s="48">
        <v>2445</v>
      </c>
      <c r="J11" s="48">
        <v>3908</v>
      </c>
      <c r="K11" s="48">
        <v>3995</v>
      </c>
      <c r="L11" s="48">
        <v>4312</v>
      </c>
      <c r="M11" s="48">
        <v>4174</v>
      </c>
      <c r="N11" s="48">
        <v>4521</v>
      </c>
      <c r="O11" s="48">
        <v>3706</v>
      </c>
      <c r="P11" s="48">
        <v>3795</v>
      </c>
      <c r="Q11" s="48">
        <v>3463</v>
      </c>
      <c r="R11" s="48">
        <v>3317</v>
      </c>
      <c r="S11" s="47"/>
      <c r="T11" s="48">
        <v>3344</v>
      </c>
      <c r="U11" s="48">
        <v>2923</v>
      </c>
      <c r="V11" s="48">
        <v>2462</v>
      </c>
      <c r="W11" s="48">
        <v>2232</v>
      </c>
      <c r="X11" s="47"/>
      <c r="Y11" s="48">
        <v>2099</v>
      </c>
      <c r="Z11" s="47"/>
      <c r="AA11" s="48">
        <v>494</v>
      </c>
      <c r="AB11" s="49">
        <v>801</v>
      </c>
      <c r="AC11" s="49">
        <v>1266</v>
      </c>
      <c r="AD11" s="49">
        <v>3908</v>
      </c>
      <c r="AE11" s="49">
        <v>4521</v>
      </c>
      <c r="AF11" s="49">
        <v>3317</v>
      </c>
      <c r="AG11" s="49">
        <v>2232</v>
      </c>
    </row>
    <row r="12" spans="1:33">
      <c r="A12" s="19"/>
      <c r="B12" s="30"/>
      <c r="C12" s="80"/>
      <c r="D12" s="80"/>
      <c r="E12" s="80"/>
      <c r="F12" s="80"/>
      <c r="G12" s="80"/>
      <c r="H12" s="80"/>
      <c r="I12" s="80"/>
      <c r="J12" s="80"/>
      <c r="K12" s="80"/>
      <c r="L12" s="80"/>
      <c r="M12" s="80"/>
      <c r="N12" s="80"/>
      <c r="O12" s="80"/>
      <c r="P12" s="80"/>
      <c r="Q12" s="80"/>
      <c r="R12" s="80"/>
      <c r="S12" s="47"/>
      <c r="T12" s="80"/>
      <c r="U12" s="80"/>
      <c r="V12" s="80"/>
      <c r="W12" s="80"/>
      <c r="X12" s="47"/>
      <c r="Y12" s="47"/>
      <c r="Z12" s="47"/>
      <c r="AA12" s="51"/>
      <c r="AB12" s="50"/>
      <c r="AC12" s="50"/>
    </row>
    <row r="13" spans="1:33">
      <c r="A13" s="19"/>
      <c r="B13" s="52"/>
      <c r="C13" s="50"/>
      <c r="D13" s="50"/>
      <c r="E13" s="50"/>
      <c r="F13" s="50"/>
      <c r="G13" s="50"/>
      <c r="H13" s="50"/>
      <c r="I13" s="50"/>
      <c r="J13" s="50"/>
      <c r="K13" s="50"/>
      <c r="L13" s="50"/>
      <c r="M13" s="50"/>
      <c r="N13" s="50"/>
      <c r="O13" s="50"/>
      <c r="P13" s="50"/>
      <c r="Q13" s="50"/>
      <c r="R13" s="50"/>
      <c r="S13" s="47"/>
      <c r="T13" s="50"/>
      <c r="U13" s="50"/>
      <c r="V13" s="50"/>
      <c r="W13" s="50"/>
      <c r="X13" s="47"/>
      <c r="Y13" s="47"/>
      <c r="Z13" s="47"/>
      <c r="AA13" s="53"/>
      <c r="AB13" s="54"/>
      <c r="AC13" s="54"/>
      <c r="AF13" s="25"/>
      <c r="AG13" s="25"/>
    </row>
    <row r="14" spans="1:33">
      <c r="A14" s="19"/>
      <c r="B14" s="17"/>
      <c r="C14" s="55"/>
      <c r="D14" s="55"/>
      <c r="E14" s="55"/>
      <c r="F14" s="55"/>
      <c r="G14" s="55"/>
      <c r="H14" s="55"/>
      <c r="I14" s="55"/>
      <c r="J14" s="55"/>
      <c r="K14" s="55"/>
      <c r="L14" s="55"/>
      <c r="M14" s="55"/>
      <c r="N14" s="55"/>
      <c r="O14" s="55"/>
      <c r="P14" s="55"/>
      <c r="Q14" s="55"/>
      <c r="R14" s="55"/>
      <c r="S14" s="47"/>
      <c r="T14" s="55"/>
      <c r="U14" s="55"/>
      <c r="V14" s="55"/>
      <c r="W14" s="55"/>
      <c r="X14" s="47"/>
      <c r="Y14" s="47"/>
      <c r="Z14" s="47"/>
      <c r="AA14" s="55"/>
      <c r="AB14" s="55"/>
      <c r="AC14" s="24"/>
    </row>
    <row r="15" spans="1:33">
      <c r="A15" s="19"/>
      <c r="B15" s="17"/>
      <c r="C15" s="56"/>
      <c r="D15" s="56"/>
      <c r="E15" s="56"/>
      <c r="F15" s="56"/>
      <c r="G15" s="56"/>
      <c r="H15" s="56"/>
      <c r="I15" s="56"/>
      <c r="J15" s="56"/>
      <c r="K15" s="56"/>
      <c r="L15" s="56"/>
      <c r="M15" s="56"/>
      <c r="N15" s="56"/>
      <c r="O15" s="56"/>
      <c r="P15" s="56"/>
      <c r="Q15" s="56"/>
      <c r="R15" s="56"/>
      <c r="S15" s="47"/>
      <c r="T15" s="56"/>
      <c r="U15" s="56"/>
      <c r="V15" s="56"/>
      <c r="W15" s="56"/>
      <c r="X15" s="47"/>
      <c r="Y15" s="47"/>
      <c r="Z15" s="47"/>
      <c r="AA15" s="8"/>
      <c r="AB15" s="9"/>
      <c r="AC15" s="57"/>
      <c r="AD15" s="9"/>
    </row>
    <row r="16" spans="1:33">
      <c r="A16" s="19"/>
      <c r="B16" s="17"/>
      <c r="C16" s="58"/>
      <c r="D16" s="58"/>
      <c r="E16" s="58"/>
      <c r="F16" s="58"/>
      <c r="G16" s="58"/>
      <c r="H16" s="58"/>
      <c r="I16" s="58"/>
      <c r="J16" s="58"/>
      <c r="K16" s="58"/>
      <c r="L16" s="58"/>
      <c r="M16" s="58"/>
      <c r="N16" s="58"/>
      <c r="O16" s="58"/>
      <c r="P16" s="58"/>
      <c r="Q16" s="58"/>
      <c r="R16" s="58"/>
      <c r="S16" s="47"/>
      <c r="T16" s="58"/>
      <c r="U16" s="58"/>
      <c r="V16" s="58"/>
      <c r="W16" s="58"/>
      <c r="X16" s="47"/>
      <c r="Y16" s="47"/>
      <c r="Z16" s="47"/>
      <c r="AA16" s="58"/>
      <c r="AB16" s="58"/>
      <c r="AC16" s="58"/>
    </row>
    <row r="17" spans="1:30">
      <c r="A17" s="19"/>
      <c r="B17" s="14"/>
      <c r="C17" s="59"/>
      <c r="D17" s="59"/>
      <c r="E17" s="59"/>
      <c r="F17" s="59"/>
      <c r="G17" s="59"/>
      <c r="H17" s="59"/>
      <c r="I17" s="59"/>
      <c r="J17" s="59"/>
      <c r="K17" s="59"/>
      <c r="L17" s="59"/>
      <c r="M17" s="59"/>
      <c r="N17" s="59"/>
      <c r="O17" s="59"/>
      <c r="P17" s="59"/>
      <c r="Q17" s="59"/>
      <c r="R17" s="59"/>
      <c r="S17" s="47"/>
      <c r="T17" s="59"/>
      <c r="U17" s="59"/>
      <c r="V17" s="59"/>
      <c r="W17" s="59"/>
      <c r="X17" s="47"/>
      <c r="Y17" s="47"/>
      <c r="Z17" s="47"/>
      <c r="AA17" s="59"/>
      <c r="AB17" s="59"/>
      <c r="AC17" s="59"/>
    </row>
    <row r="18" spans="1:30">
      <c r="A18" s="19"/>
      <c r="B18" s="17"/>
      <c r="C18" s="60"/>
      <c r="D18" s="60"/>
      <c r="E18" s="60"/>
      <c r="F18" s="60"/>
      <c r="G18" s="60"/>
      <c r="H18" s="60"/>
      <c r="I18" s="60"/>
      <c r="J18" s="60"/>
      <c r="K18" s="60"/>
      <c r="L18" s="60"/>
      <c r="M18" s="60"/>
      <c r="N18" s="60"/>
      <c r="O18" s="60"/>
      <c r="P18" s="60"/>
      <c r="Q18" s="60"/>
      <c r="R18" s="60"/>
      <c r="S18" s="47"/>
      <c r="T18" s="60"/>
      <c r="U18" s="60"/>
      <c r="V18" s="60"/>
      <c r="W18" s="60"/>
      <c r="X18" s="47"/>
      <c r="Y18" s="47"/>
      <c r="Z18" s="47"/>
      <c r="AA18" s="8"/>
      <c r="AB18" s="9"/>
      <c r="AC18" s="9"/>
      <c r="AD18" s="9"/>
    </row>
    <row r="19" spans="1:30">
      <c r="A19" s="19"/>
      <c r="B19" s="17"/>
      <c r="C19" s="60"/>
      <c r="D19" s="60"/>
      <c r="E19" s="60"/>
      <c r="F19" s="60"/>
      <c r="G19" s="60"/>
      <c r="H19" s="60"/>
      <c r="I19" s="60"/>
      <c r="J19" s="60"/>
      <c r="K19" s="60"/>
      <c r="L19" s="60"/>
      <c r="M19" s="60"/>
      <c r="N19" s="60"/>
      <c r="O19" s="60"/>
      <c r="P19" s="60"/>
      <c r="Q19" s="60"/>
      <c r="R19" s="60"/>
      <c r="S19" s="47"/>
      <c r="T19" s="60"/>
      <c r="U19" s="60"/>
      <c r="V19" s="60"/>
      <c r="W19" s="60"/>
      <c r="X19" s="47"/>
      <c r="Y19" s="47"/>
      <c r="Z19" s="47"/>
      <c r="AA19" s="60"/>
      <c r="AB19" s="60"/>
      <c r="AC19" s="60"/>
    </row>
    <row r="20" spans="1:30">
      <c r="A20" s="19"/>
      <c r="B20" s="17"/>
      <c r="C20" s="60"/>
      <c r="D20" s="60"/>
      <c r="E20" s="60"/>
      <c r="F20" s="60"/>
      <c r="G20" s="60"/>
      <c r="H20" s="60"/>
      <c r="I20" s="60"/>
      <c r="J20" s="60"/>
      <c r="K20" s="60"/>
      <c r="L20" s="60"/>
      <c r="M20" s="60"/>
      <c r="N20" s="60"/>
      <c r="O20" s="60"/>
      <c r="P20" s="60"/>
      <c r="Q20" s="60"/>
      <c r="R20" s="60"/>
      <c r="S20" s="47"/>
      <c r="T20" s="60"/>
      <c r="U20" s="60"/>
      <c r="V20" s="60"/>
      <c r="W20" s="60"/>
      <c r="X20" s="47"/>
      <c r="Y20" s="47"/>
      <c r="Z20" s="47"/>
      <c r="AA20" s="60"/>
      <c r="AB20" s="60"/>
      <c r="AC20" s="60"/>
    </row>
    <row r="21" spans="1:30">
      <c r="A21" s="46"/>
      <c r="B21" s="17"/>
      <c r="C21" s="60"/>
      <c r="D21" s="60"/>
      <c r="E21" s="60"/>
      <c r="F21" s="60"/>
      <c r="G21" s="60"/>
      <c r="H21" s="60"/>
      <c r="I21" s="60"/>
      <c r="J21" s="60"/>
      <c r="K21" s="60"/>
      <c r="L21" s="60"/>
      <c r="M21" s="60"/>
      <c r="N21" s="60"/>
      <c r="O21" s="60"/>
      <c r="P21" s="60"/>
      <c r="Q21" s="60"/>
      <c r="R21" s="60"/>
      <c r="S21" s="47"/>
      <c r="T21" s="60"/>
      <c r="U21" s="60"/>
      <c r="V21" s="60"/>
      <c r="W21" s="60"/>
      <c r="X21" s="47"/>
      <c r="Y21" s="47"/>
      <c r="Z21" s="47"/>
      <c r="AA21" s="60"/>
      <c r="AB21" s="60"/>
      <c r="AC21" s="60"/>
    </row>
    <row r="22" spans="1:30">
      <c r="A22" s="46"/>
      <c r="B22" s="17"/>
      <c r="C22" s="61"/>
      <c r="D22" s="61"/>
      <c r="E22" s="61"/>
      <c r="F22" s="61"/>
      <c r="G22" s="61"/>
      <c r="H22" s="61"/>
      <c r="I22" s="61"/>
      <c r="J22" s="61"/>
      <c r="K22" s="61"/>
      <c r="L22" s="61"/>
      <c r="M22" s="61"/>
      <c r="N22" s="61"/>
      <c r="O22" s="61"/>
      <c r="P22" s="61"/>
      <c r="Q22" s="61"/>
      <c r="R22" s="61"/>
      <c r="S22" s="47"/>
      <c r="T22" s="61"/>
      <c r="U22" s="61"/>
      <c r="V22" s="61"/>
      <c r="W22" s="61"/>
      <c r="X22" s="47"/>
      <c r="Y22" s="47"/>
      <c r="Z22" s="47"/>
      <c r="AA22" s="61"/>
      <c r="AB22" s="61"/>
      <c r="AC22" s="61"/>
    </row>
    <row r="23" spans="1:30">
      <c r="A23" s="46"/>
      <c r="B23" s="17"/>
      <c r="C23" s="61"/>
      <c r="D23" s="61"/>
      <c r="E23" s="61"/>
      <c r="F23" s="61"/>
      <c r="G23" s="61"/>
      <c r="H23" s="61"/>
      <c r="I23" s="61"/>
      <c r="J23" s="61"/>
      <c r="K23" s="61"/>
      <c r="L23" s="61"/>
      <c r="M23" s="61"/>
      <c r="N23" s="61"/>
      <c r="O23" s="61"/>
      <c r="P23" s="61"/>
      <c r="Q23" s="61"/>
      <c r="R23" s="61"/>
      <c r="S23" s="47"/>
      <c r="T23" s="61"/>
      <c r="U23" s="61"/>
      <c r="V23" s="61"/>
      <c r="W23" s="61"/>
      <c r="X23" s="47"/>
      <c r="Y23" s="47"/>
      <c r="Z23" s="47"/>
      <c r="AA23" s="61"/>
      <c r="AB23" s="61"/>
      <c r="AC23" s="61"/>
    </row>
    <row r="24" spans="1:30">
      <c r="A24" s="46"/>
      <c r="B24" s="17"/>
      <c r="C24" s="39"/>
      <c r="D24" s="39"/>
      <c r="E24" s="39"/>
      <c r="F24" s="39"/>
      <c r="G24" s="39"/>
      <c r="H24" s="39"/>
      <c r="I24" s="39"/>
      <c r="J24" s="39"/>
      <c r="K24" s="39"/>
      <c r="L24" s="39"/>
      <c r="M24" s="39"/>
      <c r="N24" s="39"/>
      <c r="O24" s="39"/>
      <c r="P24" s="39"/>
      <c r="Q24" s="39"/>
      <c r="R24" s="39"/>
      <c r="S24" s="47"/>
      <c r="T24" s="39"/>
      <c r="U24" s="39"/>
      <c r="V24" s="39"/>
      <c r="W24" s="39"/>
      <c r="X24" s="47"/>
      <c r="Y24" s="47"/>
      <c r="Z24" s="47"/>
      <c r="AA24" s="39"/>
      <c r="AB24" s="39"/>
      <c r="AC24" s="39"/>
    </row>
    <row r="25" spans="1:30">
      <c r="A25" s="46"/>
      <c r="B25" s="17"/>
      <c r="C25" s="39"/>
      <c r="D25" s="39"/>
      <c r="E25" s="39"/>
      <c r="F25" s="39"/>
      <c r="G25" s="39"/>
      <c r="H25" s="39"/>
      <c r="I25" s="39"/>
      <c r="J25" s="39"/>
      <c r="K25" s="39"/>
      <c r="L25" s="39"/>
      <c r="M25" s="39"/>
      <c r="N25" s="39"/>
      <c r="O25" s="39"/>
      <c r="P25" s="39"/>
      <c r="Q25" s="39"/>
      <c r="R25" s="39"/>
      <c r="S25" s="47"/>
      <c r="T25" s="39"/>
      <c r="U25" s="39"/>
      <c r="V25" s="39"/>
      <c r="W25" s="39"/>
      <c r="X25" s="47"/>
      <c r="Y25" s="47"/>
      <c r="Z25" s="47"/>
      <c r="AA25" s="62"/>
      <c r="AB25" s="39"/>
      <c r="AC25" s="39"/>
    </row>
    <row r="26" spans="1:30">
      <c r="A26" s="46"/>
      <c r="B26" s="17"/>
      <c r="C26" s="61"/>
      <c r="D26" s="61"/>
      <c r="E26" s="61"/>
      <c r="F26" s="61"/>
      <c r="G26" s="61"/>
      <c r="H26" s="61"/>
      <c r="I26" s="61"/>
      <c r="J26" s="61"/>
      <c r="K26" s="61"/>
      <c r="L26" s="61"/>
      <c r="M26" s="61"/>
      <c r="N26" s="61"/>
      <c r="O26" s="61"/>
      <c r="P26" s="61"/>
      <c r="Q26" s="61"/>
      <c r="R26" s="61"/>
      <c r="S26" s="47"/>
      <c r="T26" s="61"/>
      <c r="U26" s="61"/>
      <c r="V26" s="61"/>
      <c r="W26" s="61"/>
      <c r="X26" s="47"/>
      <c r="Y26" s="47"/>
      <c r="Z26" s="47"/>
      <c r="AA26" s="61"/>
      <c r="AB26" s="61"/>
      <c r="AC26" s="61"/>
    </row>
    <row r="28" spans="1:30">
      <c r="B28" s="20"/>
    </row>
    <row r="29" spans="1:30">
      <c r="B29" s="20"/>
    </row>
    <row r="30" spans="1:30">
      <c r="B30" s="20"/>
    </row>
    <row r="31" spans="1:30">
      <c r="B31" s="20"/>
    </row>
    <row r="32" spans="1:30">
      <c r="B32" s="20"/>
    </row>
    <row r="33" spans="2:2">
      <c r="B33" s="20"/>
    </row>
    <row r="34" spans="2:2">
      <c r="B34" s="20"/>
    </row>
    <row r="35" spans="2:2">
      <c r="B35" s="20"/>
    </row>
  </sheetData>
  <phoneticPr fontId="157" type="noConversion"/>
  <pageMargins left="0.511811024" right="0.511811024" top="0.78740157499999996" bottom="0.78740157499999996" header="0.31496062000000002" footer="0.31496062000000002"/>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Planilhas</vt:lpstr>
      </vt:variant>
      <vt:variant>
        <vt:i4>6</vt:i4>
      </vt:variant>
      <vt:variant>
        <vt:lpstr>Intervalos Nomeados</vt:lpstr>
      </vt:variant>
      <vt:variant>
        <vt:i4>1</vt:i4>
      </vt:variant>
    </vt:vector>
  </HeadingPairs>
  <TitlesOfParts>
    <vt:vector size="7" baseType="lpstr">
      <vt:lpstr>Índice</vt:lpstr>
      <vt:lpstr>DRE</vt:lpstr>
      <vt:lpstr>Balanço</vt:lpstr>
      <vt:lpstr>DRE_Grupo Infracommerce</vt:lpstr>
      <vt:lpstr>Balanço_Grupo Infracommerce</vt:lpstr>
      <vt:lpstr>Dados Operacionais</vt:lpstr>
      <vt:lpstr>Índice!Area_de_impressao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 Jacques Albuquerque</dc:creator>
  <cp:lastModifiedBy>camila mosca</cp:lastModifiedBy>
  <cp:lastPrinted>2013-07-29T13:57:42Z</cp:lastPrinted>
  <dcterms:created xsi:type="dcterms:W3CDTF">2011-09-23T19:39:08Z</dcterms:created>
  <dcterms:modified xsi:type="dcterms:W3CDTF">2025-05-16T12:11:22Z</dcterms:modified>
</cp:coreProperties>
</file>